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18-Общий обменник\12. Алыков Р.Ч\От Рабченюка П.Ю\Разбивка по МО для сайта в раздел капитальный ремонт 2020\"/>
    </mc:Choice>
  </mc:AlternateContent>
  <bookViews>
    <workbookView xWindow="0" yWindow="0" windowWidth="28800" windowHeight="11985"/>
  </bookViews>
  <sheets>
    <sheet name="2020-2022" sheetId="1" r:id="rId1"/>
  </sheets>
  <definedNames>
    <definedName name="_xlnm._FilterDatabase" localSheetId="0" hidden="1">'2020-2022'!$A$11:$BL$75</definedName>
    <definedName name="_xlnm.Print_Titles" localSheetId="0">'2020-2022'!$11:$11</definedName>
    <definedName name="_xlnm.Print_Area" localSheetId="0">'2020-2022'!$A$1:$Q$75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N27" i="1" l="1"/>
  <c r="O27" i="1"/>
  <c r="P27" i="1"/>
  <c r="L27" i="1"/>
  <c r="L34" i="1"/>
  <c r="P34" i="1"/>
  <c r="O34" i="1"/>
  <c r="N34" i="1"/>
  <c r="L23" i="1" l="1"/>
  <c r="M24" i="1" l="1"/>
  <c r="Q24" i="1" l="1"/>
  <c r="L73" i="1" l="1"/>
  <c r="L70" i="1"/>
  <c r="L67" i="1"/>
  <c r="L64" i="1"/>
  <c r="L61" i="1"/>
  <c r="L56" i="1"/>
  <c r="L53" i="1"/>
  <c r="L50" i="1"/>
  <c r="L47" i="1"/>
  <c r="L44" i="1"/>
  <c r="L41" i="1"/>
  <c r="L38" i="1"/>
  <c r="L31" i="1"/>
  <c r="L20" i="1"/>
  <c r="L17" i="1"/>
  <c r="L14" i="1"/>
  <c r="L12" i="1" l="1"/>
  <c r="Q13" i="1" l="1"/>
  <c r="M33" i="1" l="1"/>
  <c r="Q33" i="1" s="1"/>
  <c r="M66" i="1"/>
  <c r="Q66" i="1" s="1"/>
  <c r="M63" i="1"/>
  <c r="Q63" i="1" s="1"/>
  <c r="M75" i="1" l="1"/>
  <c r="M60" i="1"/>
  <c r="M55" i="1"/>
  <c r="M39" i="1"/>
  <c r="M30" i="1"/>
  <c r="M26" i="1"/>
  <c r="Q26" i="1" s="1"/>
  <c r="M22" i="1"/>
  <c r="P72" i="1" l="1"/>
  <c r="O72" i="1"/>
  <c r="P69" i="1"/>
  <c r="O69" i="1"/>
  <c r="P52" i="1"/>
  <c r="O52" i="1"/>
  <c r="P46" i="1"/>
  <c r="O46" i="1"/>
  <c r="P43" i="1"/>
  <c r="O43" i="1"/>
  <c r="P19" i="1"/>
  <c r="O19" i="1"/>
  <c r="N73" i="1"/>
  <c r="O73" i="1"/>
  <c r="P73" i="1"/>
  <c r="N70" i="1"/>
  <c r="N67" i="1"/>
  <c r="N64" i="1"/>
  <c r="N61" i="1"/>
  <c r="N56" i="1"/>
  <c r="O56" i="1"/>
  <c r="P56" i="1"/>
  <c r="N53" i="1"/>
  <c r="O53" i="1"/>
  <c r="P53" i="1"/>
  <c r="N50" i="1"/>
  <c r="N47" i="1"/>
  <c r="O47" i="1"/>
  <c r="P47" i="1"/>
  <c r="N44" i="1"/>
  <c r="N41" i="1"/>
  <c r="N38" i="1"/>
  <c r="O38" i="1"/>
  <c r="P38" i="1"/>
  <c r="N31" i="1"/>
  <c r="N23" i="1"/>
  <c r="O23" i="1"/>
  <c r="P23" i="1"/>
  <c r="N20" i="1"/>
  <c r="O20" i="1"/>
  <c r="P20" i="1"/>
  <c r="N17" i="1"/>
  <c r="N14" i="1"/>
  <c r="O14" i="1"/>
  <c r="P14" i="1"/>
  <c r="N12" i="1" l="1"/>
  <c r="Q19" i="1"/>
  <c r="Q75" i="1" l="1"/>
  <c r="M74" i="1"/>
  <c r="O70" i="1"/>
  <c r="M71" i="1"/>
  <c r="O67" i="1"/>
  <c r="M68" i="1"/>
  <c r="M67" i="1" s="1"/>
  <c r="Q71" i="1" l="1"/>
  <c r="M70" i="1"/>
  <c r="Q74" i="1"/>
  <c r="M73" i="1"/>
  <c r="Q73" i="1" s="1"/>
  <c r="P67" i="1"/>
  <c r="Q68" i="1"/>
  <c r="P70" i="1"/>
  <c r="Q70" i="1" l="1"/>
  <c r="Q72" i="1"/>
  <c r="Q67" i="1"/>
  <c r="Q69" i="1"/>
  <c r="O64" i="1" l="1"/>
  <c r="M65" i="1"/>
  <c r="O61" i="1"/>
  <c r="M62" i="1"/>
  <c r="M61" i="1" s="1"/>
  <c r="Q60" i="1"/>
  <c r="M59" i="1"/>
  <c r="Q59" i="1" s="1"/>
  <c r="M58" i="1"/>
  <c r="Q58" i="1" s="1"/>
  <c r="M57" i="1"/>
  <c r="Q55" i="1"/>
  <c r="M54" i="1"/>
  <c r="O50" i="1"/>
  <c r="M51" i="1"/>
  <c r="M49" i="1"/>
  <c r="Q49" i="1" s="1"/>
  <c r="M48" i="1"/>
  <c r="O44" i="1"/>
  <c r="M45" i="1"/>
  <c r="M44" i="1" s="1"/>
  <c r="O41" i="1"/>
  <c r="M42" i="1"/>
  <c r="M37" i="1"/>
  <c r="Q37" i="1" s="1"/>
  <c r="M35" i="1"/>
  <c r="O31" i="1"/>
  <c r="M32" i="1"/>
  <c r="Q30" i="1"/>
  <c r="M29" i="1"/>
  <c r="Q29" i="1" s="1"/>
  <c r="M28" i="1"/>
  <c r="M25" i="1"/>
  <c r="Q22" i="1"/>
  <c r="M21" i="1"/>
  <c r="O17" i="1"/>
  <c r="M18" i="1"/>
  <c r="M15" i="1"/>
  <c r="Q15" i="1" s="1"/>
  <c r="O12" i="1" l="1"/>
  <c r="M27" i="1"/>
  <c r="Q27" i="1" s="1"/>
  <c r="Q35" i="1"/>
  <c r="Q25" i="1"/>
  <c r="M23" i="1"/>
  <c r="M17" i="1"/>
  <c r="Q18" i="1"/>
  <c r="M64" i="1"/>
  <c r="Q65" i="1"/>
  <c r="Q32" i="1"/>
  <c r="M31" i="1"/>
  <c r="Q21" i="1"/>
  <c r="M20" i="1"/>
  <c r="Q20" i="1" s="1"/>
  <c r="Q62" i="1"/>
  <c r="Q51" i="1"/>
  <c r="M50" i="1"/>
  <c r="Q42" i="1"/>
  <c r="M41" i="1"/>
  <c r="Q28" i="1"/>
  <c r="Q48" i="1"/>
  <c r="M47" i="1"/>
  <c r="Q47" i="1" s="1"/>
  <c r="Q57" i="1"/>
  <c r="M56" i="1"/>
  <c r="Q56" i="1" s="1"/>
  <c r="Q54" i="1"/>
  <c r="M53" i="1"/>
  <c r="Q53" i="1" s="1"/>
  <c r="P61" i="1"/>
  <c r="Q61" i="1" s="1"/>
  <c r="P41" i="1"/>
  <c r="Q45" i="1"/>
  <c r="P17" i="1"/>
  <c r="P50" i="1"/>
  <c r="P31" i="1"/>
  <c r="P44" i="1"/>
  <c r="Q44" i="1" s="1"/>
  <c r="P64" i="1"/>
  <c r="P12" i="1" l="1"/>
  <c r="Q17" i="1"/>
  <c r="Q64" i="1"/>
  <c r="Q31" i="1"/>
  <c r="Q46" i="1"/>
  <c r="Q43" i="1"/>
  <c r="Q23" i="1"/>
  <c r="Q52" i="1"/>
  <c r="Q50" i="1"/>
  <c r="Q41" i="1"/>
  <c r="M16" i="1" l="1"/>
  <c r="M14" i="1" l="1"/>
  <c r="Q16" i="1"/>
  <c r="M36" i="1"/>
  <c r="Q39" i="1"/>
  <c r="M40" i="1"/>
  <c r="Q40" i="1" s="1"/>
  <c r="Q36" i="1" l="1"/>
  <c r="M34" i="1"/>
  <c r="Q14" i="1"/>
  <c r="M38" i="1"/>
  <c r="Q38" i="1" s="1"/>
  <c r="M12" i="1" l="1"/>
  <c r="Q12" i="1" s="1"/>
  <c r="Q34" i="1"/>
</calcChain>
</file>

<file path=xl/sharedStrings.xml><?xml version="1.0" encoding="utf-8"?>
<sst xmlns="http://schemas.openxmlformats.org/spreadsheetml/2006/main" count="280" uniqueCount="65">
  <si>
    <t>Х</t>
  </si>
  <si>
    <t>пос. Ханымей</t>
  </si>
  <si>
    <t>пос. Пуровск</t>
  </si>
  <si>
    <t>г. Тарко-Сале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</si>
  <si>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</si>
  <si>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</si>
  <si>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</si>
  <si>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</si>
  <si>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</si>
  <si>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</si>
  <si>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</si>
  <si>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</si>
  <si>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</si>
  <si>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>пос. Пурпе</t>
  </si>
  <si>
    <t xml:space="preserve">№ п/п </t>
  </si>
  <si>
    <t>Количество зарегистрированных жителей (чел.)</t>
  </si>
  <si>
    <t>многоквартирный дом (№, корп.)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</si>
  <si>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</si>
  <si>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</si>
  <si>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</si>
  <si>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</si>
  <si>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</si>
  <si>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>20</t>
  </si>
  <si>
    <t xml:space="preserve">разработка проектной документации по капитальному ремонту общего имущества в многоквартирном доме
</t>
  </si>
  <si>
    <t>мкр. Геолог</t>
  </si>
  <si>
    <t>мкр. Комсомольский</t>
  </si>
  <si>
    <t>пер. Снежный</t>
  </si>
  <si>
    <t>ул. Республики</t>
  </si>
  <si>
    <t>ул. 27 Съезда КПСС</t>
  </si>
  <si>
    <t>ул. Железнодорожная</t>
  </si>
  <si>
    <t>ул. Российская</t>
  </si>
  <si>
    <t xml:space="preserve">кв. Школьный </t>
  </si>
  <si>
    <t>ул. Молодежная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</si>
  <si>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</si>
  <si>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</si>
  <si>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</si>
  <si>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</si>
  <si>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</si>
  <si>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</si>
  <si>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</si>
  <si>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фундамента многоквартирного дома</t>
  </si>
  <si>
    <t>11</t>
  </si>
  <si>
    <t>27</t>
  </si>
  <si>
    <t>ул. Белорусская</t>
  </si>
  <si>
    <t>21</t>
  </si>
  <si>
    <t>96</t>
  </si>
  <si>
    <t>12 А</t>
  </si>
  <si>
    <t>мкр. Ямальский</t>
  </si>
  <si>
    <t>установка коллективных (общедомовых) приборов учета потребления холодной воды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</si>
  <si>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</si>
  <si>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пос. Пурпе-1*</t>
  </si>
  <si>
    <t>пос. Сывдарма**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</si>
  <si>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</si>
  <si>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</si>
  <si>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</si>
  <si>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квартал, микрорайон, проспект, улица, переулок, проезд, поселок (кв., мкр., просп., ул., пер., проезд, пос.)</t>
  </si>
  <si>
    <t>муниципальный округ Пуровский район ЯНАО</t>
  </si>
  <si>
    <t>Итого: муниципальное образование муниципальный округ Пуровский район ЯНАО за 2020 год</t>
  </si>
  <si>
    <t>Ассигнования, не распределенные муниципальным образованием муниципальный округ Пуровский район ЯНАО в 2020 году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</si>
  <si>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</si>
  <si>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</si>
  <si>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</si>
  <si>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</si>
  <si>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</si>
  <si>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расположенных на территории Ямало-Ненецкого автономного округа,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</si>
</sst>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4" fillId="0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3" fontId="8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3" fontId="7" fillId="0" borderId="1" xfId="0" applyNumberFormat="1" applyFont="1" applyFill="1" applyBorder="1" applyAlignment="1">
      <alignment horizontal="center" vertical="top"/>
    </xf>
    <xf numFmtId="4" fontId="11" fillId="0" borderId="0" xfId="0" applyNumberFormat="1" applyFont="1" applyFill="1" applyAlignment="1">
      <alignment vertical="top"/>
    </xf>
    <xf numFmtId="4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4" fontId="11" fillId="0" borderId="0" xfId="0" applyNumberFormat="1" applyFont="1" applyFill="1" applyAlignment="1">
      <alignment horizontal="center" vertical="top"/>
    </xf>
    <xf numFmtId="3" fontId="11" fillId="0" borderId="0" xfId="0" applyNumberFormat="1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2" borderId="0" xfId="0" applyFill="1" applyAlignment="1">
      <alignment vertical="top"/>
    </xf>
    <xf numFmtId="0" fontId="3" fillId="2" borderId="0" xfId="0" applyFont="1" applyFill="1"/>
    <xf numFmtId="49" fontId="7" fillId="2" borderId="1" xfId="1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/>
    </xf>
    <xf numFmtId="49" fontId="9" fillId="2" borderId="1" xfId="1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vertical="top"/>
    </xf>
    <xf numFmtId="0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/>
    </xf>
    <xf numFmtId="3" fontId="9" fillId="2" borderId="1" xfId="0" applyNumberFormat="1" applyFont="1" applyFill="1" applyBorder="1" applyAlignment="1">
      <alignment vertical="top"/>
    </xf>
    <xf numFmtId="4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horizontal="center" vertical="top"/>
    </xf>
    <xf numFmtId="3" fontId="7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4" fontId="7" fillId="2" borderId="1" xfId="1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1" applyNumberFormat="1" applyFont="1" applyFill="1" applyBorder="1" applyAlignment="1">
      <alignment horizontal="center" vertical="top" wrapText="1"/>
    </xf>
    <xf numFmtId="4" fontId="7" fillId="2" borderId="6" xfId="0" applyNumberFormat="1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3" fontId="7" fillId="2" borderId="6" xfId="0" applyNumberFormat="1" applyFont="1" applyFill="1" applyBorder="1" applyAlignment="1">
      <alignment horizontal="center" vertical="top"/>
    </xf>
    <xf numFmtId="4" fontId="7" fillId="2" borderId="6" xfId="0" applyNumberFormat="1" applyFont="1" applyFill="1" applyBorder="1" applyAlignment="1">
      <alignment vertical="top"/>
    </xf>
    <xf numFmtId="0" fontId="8" fillId="2" borderId="6" xfId="0" applyFont="1" applyFill="1" applyBorder="1" applyAlignment="1">
      <alignment horizontal="left" vertical="top" wrapText="1"/>
    </xf>
    <xf numFmtId="4" fontId="7" fillId="2" borderId="6" xfId="1" applyNumberFormat="1" applyFont="1" applyFill="1" applyBorder="1" applyAlignment="1">
      <alignment horizontal="center" vertical="top" wrapText="1"/>
    </xf>
    <xf numFmtId="4" fontId="7" fillId="2" borderId="6" xfId="0" applyNumberFormat="1" applyFont="1" applyFill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center" textRotation="90" wrapText="1"/>
    </xf>
    <xf numFmtId="4" fontId="7" fillId="0" borderId="5" xfId="0" applyNumberFormat="1" applyFont="1" applyFill="1" applyBorder="1" applyAlignment="1">
      <alignment horizontal="center" vertical="center" textRotation="90" wrapText="1"/>
    </xf>
    <xf numFmtId="4" fontId="7" fillId="0" borderId="7" xfId="0" applyNumberFormat="1" applyFont="1" applyFill="1" applyBorder="1" applyAlignment="1">
      <alignment horizontal="center" vertical="center" textRotation="90" wrapText="1"/>
    </xf>
    <xf numFmtId="4" fontId="7" fillId="0" borderId="6" xfId="0" applyNumberFormat="1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center" textRotation="90" wrapText="1"/>
    </xf>
    <xf numFmtId="3" fontId="9" fillId="0" borderId="1" xfId="0" applyNumberFormat="1" applyFont="1" applyFill="1" applyBorder="1" applyAlignment="1">
      <alignment horizontal="center" vertical="top" textRotation="90" wrapText="1"/>
    </xf>
  </cellXfs>
  <cellStyles count="15">
    <cellStyle name="Обычный" xfId="0" builtinId="0"/>
    <cellStyle name="Обычный 10" xfId="2"/>
    <cellStyle name="Обычный 10 2" xfId="13"/>
    <cellStyle name="Обычный 2" xfId="4"/>
    <cellStyle name="Обычный 2 2" xfId="11"/>
    <cellStyle name="Обычный 2 3" xfId="5"/>
    <cellStyle name="Обычный 3" xfId="9"/>
    <cellStyle name="Обычный 4 2" xfId="6"/>
    <cellStyle name="Обычный 4 2 2" xfId="12"/>
    <cellStyle name="Обычный 7" xfId="8"/>
    <cellStyle name="Обычный 9" xfId="3"/>
    <cellStyle name="Финансовый" xfId="1" builtinId="3"/>
    <cellStyle name="Финансовый 2" xfId="7"/>
    <cellStyle name="Финансовый 2 2" xfId="14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76"/>
  <sheetViews>
    <sheetView tabSelected="1" view="pageBreakPreview" zoomScale="76" zoomScaleNormal="76" zoomScaleSheetLayoutView="76" zoomScalePageLayoutView="60" workbookViewId="0">
      <selection activeCell="E81" sqref="E81"/>
    </sheetView>
  </sheetViews>
  <sheetFormatPr defaultColWidth="9.140625" defaultRowHeight="15" x14ac:dyDescent="0.25"/>
  <cols>
    <col min="1" max="1" width="5.5703125" style="16" customWidth="1"/>
    <col min="2" max="2" width="14.140625" style="16" customWidth="1"/>
    <col min="3" max="3" width="28.85546875" style="14" customWidth="1"/>
    <col min="4" max="4" width="24.42578125" style="14" customWidth="1"/>
    <col min="5" max="5" width="36" style="14" customWidth="1"/>
    <col min="6" max="6" width="19.42578125" style="17" customWidth="1"/>
    <col min="7" max="7" width="14.28515625" style="16" customWidth="1"/>
    <col min="8" max="8" width="18.7109375" style="12" customWidth="1"/>
    <col min="9" max="9" width="15.5703125" style="18" customWidth="1"/>
    <col min="10" max="10" width="50" style="15" customWidth="1"/>
    <col min="11" max="11" width="10" style="14" customWidth="1"/>
    <col min="12" max="12" width="19.5703125" style="12" customWidth="1"/>
    <col min="13" max="13" width="21.140625" style="12" customWidth="1"/>
    <col min="14" max="14" width="14.7109375" style="12" customWidth="1"/>
    <col min="15" max="15" width="22" style="12" customWidth="1"/>
    <col min="16" max="16" width="21.5703125" style="12" customWidth="1"/>
    <col min="17" max="17" width="19.85546875" style="12" customWidth="1"/>
    <col min="18" max="18" width="21.28515625" style="5" customWidth="1"/>
    <col min="19" max="19" width="9.140625" style="5"/>
    <col min="20" max="16384" width="9.140625" style="2"/>
  </cols>
  <sheetData>
    <row r="1" spans="1:19" ht="11.25" customHeight="1" x14ac:dyDescent="0.25">
      <c r="A1" s="84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9" ht="9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9" ht="18" customHeight="1" x14ac:dyDescent="0.25">
      <c r="A3" s="85" t="s">
        <v>10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9" ht="17.45" customHeight="1" x14ac:dyDescent="0.25">
      <c r="A4" s="85" t="s">
        <v>64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ht="11.25" customHeight="1" x14ac:dyDescent="0.25">
      <c r="A5" s="46"/>
      <c r="B5" s="46"/>
      <c r="C5" s="47"/>
      <c r="D5" s="47"/>
      <c r="E5" s="47"/>
      <c r="F5" s="48"/>
      <c r="G5" s="46"/>
      <c r="H5" s="45"/>
      <c r="I5" s="49"/>
      <c r="J5" s="50"/>
      <c r="K5" s="47"/>
      <c r="L5" s="45"/>
      <c r="M5" s="45"/>
      <c r="N5" s="45"/>
      <c r="O5" s="45"/>
      <c r="P5" s="45"/>
      <c r="Q5" s="45"/>
    </row>
    <row r="6" spans="1:19" ht="62.25" customHeight="1" x14ac:dyDescent="0.25">
      <c r="A6" s="87" t="s">
        <v>14</v>
      </c>
      <c r="B6" s="87" t="s">
        <v>62</v>
      </c>
      <c r="C6" s="87" t="s">
        <v>63</v>
      </c>
      <c r="D6" s="89" t="s">
        <v>9</v>
      </c>
      <c r="E6" s="90"/>
      <c r="F6" s="90"/>
      <c r="G6" s="91"/>
      <c r="H6" s="88" t="s">
        <v>60</v>
      </c>
      <c r="I6" s="97" t="s">
        <v>15</v>
      </c>
      <c r="J6" s="87" t="s">
        <v>49</v>
      </c>
      <c r="K6" s="87"/>
      <c r="L6" s="88" t="s">
        <v>19</v>
      </c>
      <c r="M6" s="86" t="s">
        <v>54</v>
      </c>
      <c r="N6" s="86"/>
      <c r="O6" s="86"/>
      <c r="P6" s="86"/>
      <c r="Q6" s="86"/>
    </row>
    <row r="7" spans="1:19" ht="93.75" customHeight="1" x14ac:dyDescent="0.25">
      <c r="A7" s="87"/>
      <c r="B7" s="87"/>
      <c r="C7" s="87"/>
      <c r="D7" s="87" t="s">
        <v>59</v>
      </c>
      <c r="E7" s="87" t="s">
        <v>55</v>
      </c>
      <c r="F7" s="88" t="s">
        <v>16</v>
      </c>
      <c r="G7" s="87" t="s">
        <v>61</v>
      </c>
      <c r="H7" s="88"/>
      <c r="I7" s="97"/>
      <c r="J7" s="87"/>
      <c r="K7" s="87"/>
      <c r="L7" s="88"/>
      <c r="M7" s="92" t="s">
        <v>52</v>
      </c>
      <c r="N7" s="93" t="s">
        <v>12</v>
      </c>
      <c r="O7" s="96" t="s">
        <v>8</v>
      </c>
      <c r="P7" s="96" t="s">
        <v>7</v>
      </c>
      <c r="Q7" s="96" t="s">
        <v>4</v>
      </c>
    </row>
    <row r="8" spans="1:19" ht="70.5" customHeight="1" x14ac:dyDescent="0.25">
      <c r="A8" s="87"/>
      <c r="B8" s="87"/>
      <c r="C8" s="87"/>
      <c r="D8" s="87"/>
      <c r="E8" s="87"/>
      <c r="F8" s="88"/>
      <c r="G8" s="87"/>
      <c r="H8" s="88"/>
      <c r="I8" s="97"/>
      <c r="J8" s="87"/>
      <c r="K8" s="87"/>
      <c r="L8" s="88"/>
      <c r="M8" s="92"/>
      <c r="N8" s="94"/>
      <c r="O8" s="96"/>
      <c r="P8" s="96"/>
      <c r="Q8" s="96"/>
    </row>
    <row r="9" spans="1:19" ht="15.75" customHeight="1" x14ac:dyDescent="0.25">
      <c r="A9" s="87"/>
      <c r="B9" s="87"/>
      <c r="C9" s="87"/>
      <c r="D9" s="87"/>
      <c r="E9" s="87"/>
      <c r="F9" s="88"/>
      <c r="G9" s="87"/>
      <c r="H9" s="88"/>
      <c r="I9" s="97"/>
      <c r="J9" s="87"/>
      <c r="K9" s="87"/>
      <c r="L9" s="88"/>
      <c r="M9" s="92"/>
      <c r="N9" s="95"/>
      <c r="O9" s="96"/>
      <c r="P9" s="96"/>
      <c r="Q9" s="96"/>
    </row>
    <row r="10" spans="1:19" s="3" customFormat="1" ht="51" customHeight="1" x14ac:dyDescent="0.25">
      <c r="A10" s="87"/>
      <c r="B10" s="87"/>
      <c r="C10" s="87"/>
      <c r="D10" s="87"/>
      <c r="E10" s="87"/>
      <c r="F10" s="88"/>
      <c r="G10" s="87"/>
      <c r="H10" s="88"/>
      <c r="I10" s="97"/>
      <c r="J10" s="19" t="s">
        <v>6</v>
      </c>
      <c r="K10" s="20" t="s">
        <v>5</v>
      </c>
      <c r="L10" s="21" t="s">
        <v>4</v>
      </c>
      <c r="M10" s="22" t="s">
        <v>17</v>
      </c>
      <c r="N10" s="22" t="s">
        <v>17</v>
      </c>
      <c r="O10" s="22" t="s">
        <v>18</v>
      </c>
      <c r="P10" s="22" t="s">
        <v>18</v>
      </c>
      <c r="Q10" s="22" t="s">
        <v>17</v>
      </c>
      <c r="R10" s="25"/>
      <c r="S10" s="25"/>
    </row>
    <row r="11" spans="1:19" s="1" customFormat="1" ht="15.75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9">
        <v>6</v>
      </c>
      <c r="G11" s="9">
        <v>7</v>
      </c>
      <c r="H11" s="9">
        <v>8</v>
      </c>
      <c r="I11" s="9">
        <v>9</v>
      </c>
      <c r="J11" s="19">
        <v>10</v>
      </c>
      <c r="K11" s="1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11">
        <v>17</v>
      </c>
      <c r="R11" s="6"/>
      <c r="S11" s="6"/>
    </row>
    <row r="12" spans="1:19" s="8" customFormat="1" ht="21.75" customHeight="1" x14ac:dyDescent="0.25">
      <c r="A12" s="81" t="s">
        <v>57</v>
      </c>
      <c r="B12" s="82"/>
      <c r="C12" s="82"/>
      <c r="D12" s="82"/>
      <c r="E12" s="83"/>
      <c r="F12" s="29">
        <v>19</v>
      </c>
      <c r="G12" s="62" t="s">
        <v>0</v>
      </c>
      <c r="H12" s="37">
        <f>H14+H17+H20+H23+H27+H31+H38+H41+H44+H47+H50+H53+H56+H61+H64+H34+H67+H70+H73</f>
        <v>36531.93</v>
      </c>
      <c r="I12" s="35">
        <f>I14+I17+I20+I23+I27+I31+I38+I41+I44+I47+I50+I53+I56+I61+I64+I34+I67+I70+I73</f>
        <v>1304</v>
      </c>
      <c r="J12" s="62" t="s">
        <v>0</v>
      </c>
      <c r="K12" s="35" t="s">
        <v>0</v>
      </c>
      <c r="L12" s="37">
        <f>L14+L17+L20+L23+L27+L31+L38+L41+L44+L47+L50+L53+L56+L61+L64+L34+L67+L70+L73</f>
        <v>23000027.029999997</v>
      </c>
      <c r="M12" s="37">
        <f>M14+M17+M20+M23+M27+M31+M38+M41+M44+M47+M50+M53+M56+M61+M64+M34+M67+M70+M73</f>
        <v>22042219.120000001</v>
      </c>
      <c r="N12" s="37">
        <f>N14+N17+N20+N23+N27+N31+N38+N41+N44+N47+N50+N53+N56+N61+N64+N34+N67+N70+N73</f>
        <v>0</v>
      </c>
      <c r="O12" s="37">
        <f>O14+O17+O20+O23+O27+O31+O38+O41+O44+O47+O50+O53+O56+O61+O64+O34+O67+O70+O73+O13</f>
        <v>1294000</v>
      </c>
      <c r="P12" s="37">
        <f>P14+P17+P20+P23+P27+P31+P38+P41+P44+P47+P50+P53+P56+P61+P64+P34+P67+P70+P73</f>
        <v>47890.395499999999</v>
      </c>
      <c r="Q12" s="28">
        <f>M12+N12+O12+P12</f>
        <v>23384109.515500002</v>
      </c>
      <c r="R12" s="24"/>
      <c r="S12" s="5"/>
    </row>
    <row r="13" spans="1:19" ht="21.75" customHeight="1" x14ac:dyDescent="0.25">
      <c r="A13" s="62"/>
      <c r="B13" s="77" t="s">
        <v>58</v>
      </c>
      <c r="C13" s="78"/>
      <c r="D13" s="78"/>
      <c r="E13" s="78"/>
      <c r="F13" s="78"/>
      <c r="G13" s="78"/>
      <c r="H13" s="78"/>
      <c r="I13" s="79"/>
      <c r="J13" s="62" t="s">
        <v>0</v>
      </c>
      <c r="K13" s="35" t="s">
        <v>0</v>
      </c>
      <c r="L13" s="51"/>
      <c r="M13" s="51"/>
      <c r="N13" s="51"/>
      <c r="O13" s="71">
        <v>384082.48550000007</v>
      </c>
      <c r="P13" s="51"/>
      <c r="Q13" s="28">
        <f t="shared" ref="Q13:Q19" si="0">M13+N13+O13+P13</f>
        <v>384082.48550000007</v>
      </c>
      <c r="R13" s="24"/>
    </row>
    <row r="14" spans="1:19" ht="31.5" customHeight="1" x14ac:dyDescent="0.25">
      <c r="A14" s="59">
        <v>1</v>
      </c>
      <c r="B14" s="62">
        <v>71920000</v>
      </c>
      <c r="C14" s="31" t="s">
        <v>56</v>
      </c>
      <c r="D14" s="30" t="s">
        <v>3</v>
      </c>
      <c r="E14" s="30" t="s">
        <v>24</v>
      </c>
      <c r="F14" s="33">
        <v>3</v>
      </c>
      <c r="G14" s="58" t="s">
        <v>20</v>
      </c>
      <c r="H14" s="39">
        <v>3842.6</v>
      </c>
      <c r="I14" s="33">
        <v>87</v>
      </c>
      <c r="J14" s="63" t="s">
        <v>21</v>
      </c>
      <c r="K14" s="35" t="s">
        <v>0</v>
      </c>
      <c r="L14" s="52">
        <f>L15+L16</f>
        <v>771140</v>
      </c>
      <c r="M14" s="52">
        <f t="shared" ref="M14:P14" si="1">M15+M16</f>
        <v>771140</v>
      </c>
      <c r="N14" s="52">
        <f t="shared" si="1"/>
        <v>0</v>
      </c>
      <c r="O14" s="52">
        <f t="shared" si="1"/>
        <v>0</v>
      </c>
      <c r="P14" s="52">
        <f t="shared" si="1"/>
        <v>0</v>
      </c>
      <c r="Q14" s="28">
        <f t="shared" si="0"/>
        <v>771140</v>
      </c>
    </row>
    <row r="15" spans="1:19" ht="31.5" customHeight="1" x14ac:dyDescent="0.25">
      <c r="A15" s="60"/>
      <c r="B15" s="62">
        <v>71920000</v>
      </c>
      <c r="C15" s="31" t="s">
        <v>56</v>
      </c>
      <c r="D15" s="30"/>
      <c r="E15" s="30"/>
      <c r="F15" s="30"/>
      <c r="G15" s="30"/>
      <c r="H15" s="30"/>
      <c r="I15" s="36"/>
      <c r="J15" s="63" t="s">
        <v>40</v>
      </c>
      <c r="K15" s="58" t="s">
        <v>41</v>
      </c>
      <c r="L15" s="39">
        <v>771140</v>
      </c>
      <c r="M15" s="39">
        <f>L15</f>
        <v>771140</v>
      </c>
      <c r="N15" s="39"/>
      <c r="O15" s="39"/>
      <c r="P15" s="39"/>
      <c r="Q15" s="28">
        <f t="shared" si="0"/>
        <v>771140</v>
      </c>
    </row>
    <row r="16" spans="1:19" ht="31.5" customHeight="1" x14ac:dyDescent="0.25">
      <c r="A16" s="61"/>
      <c r="B16" s="62">
        <v>71920000</v>
      </c>
      <c r="C16" s="31" t="s">
        <v>56</v>
      </c>
      <c r="D16" s="30"/>
      <c r="E16" s="30"/>
      <c r="F16" s="33"/>
      <c r="G16" s="58"/>
      <c r="H16" s="40"/>
      <c r="I16" s="33"/>
      <c r="J16" s="63" t="s">
        <v>33</v>
      </c>
      <c r="K16" s="58" t="s">
        <v>44</v>
      </c>
      <c r="L16" s="28">
        <v>0</v>
      </c>
      <c r="M16" s="28">
        <f>L16</f>
        <v>0</v>
      </c>
      <c r="N16" s="39"/>
      <c r="O16" s="39"/>
      <c r="P16" s="39"/>
      <c r="Q16" s="28">
        <f t="shared" si="0"/>
        <v>0</v>
      </c>
    </row>
    <row r="17" spans="1:19" s="8" customFormat="1" ht="31.5" customHeight="1" x14ac:dyDescent="0.25">
      <c r="A17" s="75">
        <v>2</v>
      </c>
      <c r="B17" s="62">
        <v>71920000</v>
      </c>
      <c r="C17" s="31" t="s">
        <v>56</v>
      </c>
      <c r="D17" s="30" t="s">
        <v>3</v>
      </c>
      <c r="E17" s="30" t="s">
        <v>24</v>
      </c>
      <c r="F17" s="33">
        <v>8</v>
      </c>
      <c r="G17" s="58" t="s">
        <v>20</v>
      </c>
      <c r="H17" s="39">
        <v>3397.22</v>
      </c>
      <c r="I17" s="33">
        <v>81</v>
      </c>
      <c r="J17" s="63" t="s">
        <v>21</v>
      </c>
      <c r="K17" s="35" t="s">
        <v>0</v>
      </c>
      <c r="L17" s="52">
        <f>L18+L19</f>
        <v>208790.44</v>
      </c>
      <c r="M17" s="52">
        <f t="shared" ref="M17:P17" si="2">M18+M19</f>
        <v>20000</v>
      </c>
      <c r="N17" s="52">
        <f t="shared" si="2"/>
        <v>0</v>
      </c>
      <c r="O17" s="52">
        <f t="shared" si="2"/>
        <v>179350.91800000001</v>
      </c>
      <c r="P17" s="52">
        <f t="shared" si="2"/>
        <v>9439.5220000000008</v>
      </c>
      <c r="Q17" s="28">
        <f t="shared" si="0"/>
        <v>208790.44</v>
      </c>
      <c r="R17" s="5"/>
      <c r="S17" s="5"/>
    </row>
    <row r="18" spans="1:19" ht="110.25" customHeight="1" x14ac:dyDescent="0.25">
      <c r="A18" s="76"/>
      <c r="B18" s="62">
        <v>71920000</v>
      </c>
      <c r="C18" s="31" t="s">
        <v>56</v>
      </c>
      <c r="D18" s="30"/>
      <c r="E18" s="30"/>
      <c r="F18" s="30"/>
      <c r="G18" s="30"/>
      <c r="H18" s="30"/>
      <c r="I18" s="36"/>
      <c r="J18" s="63" t="s">
        <v>53</v>
      </c>
      <c r="K18" s="27" t="s">
        <v>45</v>
      </c>
      <c r="L18" s="39">
        <v>20000</v>
      </c>
      <c r="M18" s="39">
        <f>L18</f>
        <v>20000</v>
      </c>
      <c r="N18" s="39"/>
      <c r="O18" s="39"/>
      <c r="P18" s="39"/>
      <c r="Q18" s="28">
        <f t="shared" si="0"/>
        <v>20000</v>
      </c>
    </row>
    <row r="19" spans="1:19" ht="63" customHeight="1" x14ac:dyDescent="0.25">
      <c r="A19" s="80"/>
      <c r="B19" s="57">
        <v>71920000</v>
      </c>
      <c r="C19" s="64" t="s">
        <v>56</v>
      </c>
      <c r="D19" s="65"/>
      <c r="E19" s="65"/>
      <c r="F19" s="66"/>
      <c r="G19" s="61"/>
      <c r="H19" s="67"/>
      <c r="I19" s="66"/>
      <c r="J19" s="68" t="s">
        <v>23</v>
      </c>
      <c r="K19" s="61" t="s">
        <v>22</v>
      </c>
      <c r="L19" s="54">
        <v>188790.44</v>
      </c>
      <c r="M19" s="54"/>
      <c r="N19" s="54"/>
      <c r="O19" s="69">
        <f>L19*0.95</f>
        <v>179350.91800000001</v>
      </c>
      <c r="P19" s="69">
        <f>L19*0.05</f>
        <v>9439.5220000000008</v>
      </c>
      <c r="Q19" s="70">
        <f t="shared" si="0"/>
        <v>188790.44</v>
      </c>
    </row>
    <row r="20" spans="1:19" ht="31.5" customHeight="1" x14ac:dyDescent="0.25">
      <c r="A20" s="59">
        <v>3</v>
      </c>
      <c r="B20" s="62">
        <v>71920000</v>
      </c>
      <c r="C20" s="31" t="s">
        <v>56</v>
      </c>
      <c r="D20" s="30" t="s">
        <v>3</v>
      </c>
      <c r="E20" s="30" t="s">
        <v>25</v>
      </c>
      <c r="F20" s="33">
        <v>5</v>
      </c>
      <c r="G20" s="58" t="s">
        <v>20</v>
      </c>
      <c r="H20" s="39">
        <v>1913.8</v>
      </c>
      <c r="I20" s="33">
        <v>43</v>
      </c>
      <c r="J20" s="63" t="s">
        <v>21</v>
      </c>
      <c r="K20" s="35" t="s">
        <v>0</v>
      </c>
      <c r="L20" s="52">
        <f>L21+L22</f>
        <v>900396</v>
      </c>
      <c r="M20" s="52">
        <f t="shared" ref="M20:P20" si="3">M21+M22</f>
        <v>900396</v>
      </c>
      <c r="N20" s="52">
        <f t="shared" si="3"/>
        <v>0</v>
      </c>
      <c r="O20" s="52">
        <f t="shared" si="3"/>
        <v>0</v>
      </c>
      <c r="P20" s="52">
        <f t="shared" si="3"/>
        <v>0</v>
      </c>
      <c r="Q20" s="28">
        <f t="shared" ref="Q20:Q37" si="4">M20+N20+O20+P20</f>
        <v>900396</v>
      </c>
    </row>
    <row r="21" spans="1:19" ht="31.5" customHeight="1" x14ac:dyDescent="0.25">
      <c r="A21" s="60"/>
      <c r="B21" s="62">
        <v>71920000</v>
      </c>
      <c r="C21" s="31" t="s">
        <v>56</v>
      </c>
      <c r="D21" s="30"/>
      <c r="E21" s="30"/>
      <c r="F21" s="30"/>
      <c r="G21" s="30"/>
      <c r="H21" s="30"/>
      <c r="I21" s="36"/>
      <c r="J21" s="63" t="s">
        <v>40</v>
      </c>
      <c r="K21" s="58" t="s">
        <v>41</v>
      </c>
      <c r="L21" s="39">
        <v>900396</v>
      </c>
      <c r="M21" s="39">
        <f>L21</f>
        <v>900396</v>
      </c>
      <c r="N21" s="39"/>
      <c r="O21" s="39"/>
      <c r="P21" s="39"/>
      <c r="Q21" s="28">
        <f t="shared" si="4"/>
        <v>900396</v>
      </c>
    </row>
    <row r="22" spans="1:19" s="8" customFormat="1" ht="31.5" customHeight="1" x14ac:dyDescent="0.25">
      <c r="A22" s="61"/>
      <c r="B22" s="62">
        <v>71920000</v>
      </c>
      <c r="C22" s="31" t="s">
        <v>56</v>
      </c>
      <c r="D22" s="30"/>
      <c r="E22" s="30"/>
      <c r="F22" s="33"/>
      <c r="G22" s="58"/>
      <c r="H22" s="40"/>
      <c r="I22" s="33"/>
      <c r="J22" s="63" t="s">
        <v>33</v>
      </c>
      <c r="K22" s="58" t="s">
        <v>44</v>
      </c>
      <c r="L22" s="28">
        <v>0</v>
      </c>
      <c r="M22" s="28">
        <f>L22</f>
        <v>0</v>
      </c>
      <c r="N22" s="39"/>
      <c r="O22" s="39"/>
      <c r="P22" s="39"/>
      <c r="Q22" s="28">
        <f t="shared" si="4"/>
        <v>0</v>
      </c>
      <c r="R22" s="5"/>
      <c r="S22" s="5"/>
    </row>
    <row r="23" spans="1:19" ht="31.5" customHeight="1" x14ac:dyDescent="0.25">
      <c r="A23" s="59">
        <v>4</v>
      </c>
      <c r="B23" s="62">
        <v>71920000</v>
      </c>
      <c r="C23" s="31" t="s">
        <v>56</v>
      </c>
      <c r="D23" s="30" t="s">
        <v>3</v>
      </c>
      <c r="E23" s="30" t="s">
        <v>25</v>
      </c>
      <c r="F23" s="33">
        <v>26</v>
      </c>
      <c r="G23" s="58" t="s">
        <v>20</v>
      </c>
      <c r="H23" s="39">
        <v>802.2</v>
      </c>
      <c r="I23" s="33">
        <v>15</v>
      </c>
      <c r="J23" s="63" t="s">
        <v>21</v>
      </c>
      <c r="K23" s="35" t="s">
        <v>0</v>
      </c>
      <c r="L23" s="52">
        <f>L24+L25+L26</f>
        <v>2480679</v>
      </c>
      <c r="M23" s="52">
        <f>M24+M25+M26</f>
        <v>2480679</v>
      </c>
      <c r="N23" s="52">
        <f t="shared" ref="N23:P23" si="5">N24+N25+N26</f>
        <v>0</v>
      </c>
      <c r="O23" s="52">
        <f t="shared" si="5"/>
        <v>0</v>
      </c>
      <c r="P23" s="52">
        <f t="shared" si="5"/>
        <v>0</v>
      </c>
      <c r="Q23" s="28">
        <f t="shared" si="4"/>
        <v>2480679</v>
      </c>
    </row>
    <row r="24" spans="1:19" ht="31.5" customHeight="1" x14ac:dyDescent="0.25">
      <c r="A24" s="60"/>
      <c r="B24" s="62">
        <v>71920000</v>
      </c>
      <c r="C24" s="31" t="s">
        <v>56</v>
      </c>
      <c r="D24" s="30"/>
      <c r="E24" s="30"/>
      <c r="F24" s="30"/>
      <c r="G24" s="30"/>
      <c r="H24" s="30"/>
      <c r="I24" s="36"/>
      <c r="J24" s="63" t="s">
        <v>36</v>
      </c>
      <c r="K24" s="58" t="s">
        <v>37</v>
      </c>
      <c r="L24" s="39">
        <v>467196</v>
      </c>
      <c r="M24" s="39">
        <f t="shared" ref="M24:M25" si="6">L24</f>
        <v>467196</v>
      </c>
      <c r="N24" s="39"/>
      <c r="O24" s="39"/>
      <c r="P24" s="39"/>
      <c r="Q24" s="28">
        <f>M24+N24+O24+P24</f>
        <v>467196</v>
      </c>
    </row>
    <row r="25" spans="1:19" s="5" customFormat="1" ht="31.5" customHeight="1" x14ac:dyDescent="0.25">
      <c r="A25" s="60"/>
      <c r="B25" s="62">
        <v>71920000</v>
      </c>
      <c r="C25" s="31" t="s">
        <v>56</v>
      </c>
      <c r="D25" s="30"/>
      <c r="E25" s="30"/>
      <c r="F25" s="33"/>
      <c r="G25" s="58"/>
      <c r="H25" s="40"/>
      <c r="I25" s="33"/>
      <c r="J25" s="63" t="s">
        <v>34</v>
      </c>
      <c r="K25" s="27" t="s">
        <v>35</v>
      </c>
      <c r="L25" s="39">
        <v>2013483</v>
      </c>
      <c r="M25" s="39">
        <f t="shared" si="6"/>
        <v>2013483</v>
      </c>
      <c r="N25" s="39"/>
      <c r="O25" s="39"/>
      <c r="P25" s="39"/>
      <c r="Q25" s="28">
        <f>M25+N25+O25+P25</f>
        <v>2013483</v>
      </c>
    </row>
    <row r="26" spans="1:19" s="5" customFormat="1" ht="31.5" customHeight="1" x14ac:dyDescent="0.25">
      <c r="A26" s="61"/>
      <c r="B26" s="62">
        <v>71920000</v>
      </c>
      <c r="C26" s="31" t="s">
        <v>56</v>
      </c>
      <c r="D26" s="30"/>
      <c r="E26" s="30"/>
      <c r="F26" s="33"/>
      <c r="G26" s="58"/>
      <c r="H26" s="40"/>
      <c r="I26" s="33"/>
      <c r="J26" s="63" t="s">
        <v>33</v>
      </c>
      <c r="K26" s="58" t="s">
        <v>44</v>
      </c>
      <c r="L26" s="28">
        <v>0</v>
      </c>
      <c r="M26" s="28">
        <f>L26</f>
        <v>0</v>
      </c>
      <c r="N26" s="39"/>
      <c r="O26" s="39"/>
      <c r="P26" s="39"/>
      <c r="Q26" s="28">
        <f>M26+N26+O26+P26</f>
        <v>0</v>
      </c>
    </row>
    <row r="27" spans="1:19" s="5" customFormat="1" ht="31.5" customHeight="1" x14ac:dyDescent="0.25">
      <c r="A27" s="59">
        <v>5</v>
      </c>
      <c r="B27" s="62">
        <v>71920000</v>
      </c>
      <c r="C27" s="31" t="s">
        <v>56</v>
      </c>
      <c r="D27" s="30" t="s">
        <v>3</v>
      </c>
      <c r="E27" s="30" t="s">
        <v>26</v>
      </c>
      <c r="F27" s="33">
        <v>4</v>
      </c>
      <c r="G27" s="58" t="s">
        <v>20</v>
      </c>
      <c r="H27" s="39">
        <v>646</v>
      </c>
      <c r="I27" s="33">
        <v>24</v>
      </c>
      <c r="J27" s="63" t="s">
        <v>21</v>
      </c>
      <c r="K27" s="35" t="s">
        <v>0</v>
      </c>
      <c r="L27" s="52">
        <f>L28+L29+L30</f>
        <v>2347071</v>
      </c>
      <c r="M27" s="52">
        <f t="shared" ref="M27:P27" si="7">M28+M29+M30</f>
        <v>2347071</v>
      </c>
      <c r="N27" s="52">
        <f t="shared" si="7"/>
        <v>0</v>
      </c>
      <c r="O27" s="52">
        <f t="shared" si="7"/>
        <v>0</v>
      </c>
      <c r="P27" s="52">
        <f t="shared" si="7"/>
        <v>0</v>
      </c>
      <c r="Q27" s="28">
        <f>M27+N27+O27+P27</f>
        <v>2347071</v>
      </c>
    </row>
    <row r="28" spans="1:19" s="5" customFormat="1" ht="31.5" customHeight="1" x14ac:dyDescent="0.25">
      <c r="A28" s="60"/>
      <c r="B28" s="62">
        <v>71920000</v>
      </c>
      <c r="C28" s="31" t="s">
        <v>56</v>
      </c>
      <c r="D28" s="30"/>
      <c r="E28" s="30"/>
      <c r="F28" s="33"/>
      <c r="G28" s="58"/>
      <c r="H28" s="40"/>
      <c r="I28" s="33"/>
      <c r="J28" s="63" t="s">
        <v>36</v>
      </c>
      <c r="K28" s="58" t="s">
        <v>37</v>
      </c>
      <c r="L28" s="39">
        <v>335381</v>
      </c>
      <c r="M28" s="39">
        <f t="shared" ref="M28:M29" si="8">L28</f>
        <v>335381</v>
      </c>
      <c r="N28" s="39"/>
      <c r="O28" s="39"/>
      <c r="P28" s="39"/>
      <c r="Q28" s="28">
        <f t="shared" si="4"/>
        <v>335381</v>
      </c>
    </row>
    <row r="29" spans="1:19" s="5" customFormat="1" ht="31.5" customHeight="1" x14ac:dyDescent="0.25">
      <c r="A29" s="60"/>
      <c r="B29" s="62">
        <v>71920000</v>
      </c>
      <c r="C29" s="31" t="s">
        <v>56</v>
      </c>
      <c r="D29" s="30"/>
      <c r="E29" s="30"/>
      <c r="F29" s="33"/>
      <c r="G29" s="58"/>
      <c r="H29" s="40"/>
      <c r="I29" s="33"/>
      <c r="J29" s="63" t="s">
        <v>34</v>
      </c>
      <c r="K29" s="27" t="s">
        <v>35</v>
      </c>
      <c r="L29" s="39">
        <v>2011690</v>
      </c>
      <c r="M29" s="39">
        <f t="shared" si="8"/>
        <v>2011690</v>
      </c>
      <c r="N29" s="39"/>
      <c r="O29" s="39"/>
      <c r="P29" s="39"/>
      <c r="Q29" s="28">
        <f t="shared" si="4"/>
        <v>2011690</v>
      </c>
    </row>
    <row r="30" spans="1:19" s="5" customFormat="1" ht="31.5" customHeight="1" x14ac:dyDescent="0.25">
      <c r="A30" s="61"/>
      <c r="B30" s="62">
        <v>71920000</v>
      </c>
      <c r="C30" s="31" t="s">
        <v>56</v>
      </c>
      <c r="D30" s="30"/>
      <c r="E30" s="30"/>
      <c r="F30" s="33"/>
      <c r="G30" s="58"/>
      <c r="H30" s="40"/>
      <c r="I30" s="33"/>
      <c r="J30" s="63" t="s">
        <v>33</v>
      </c>
      <c r="K30" s="58" t="s">
        <v>44</v>
      </c>
      <c r="L30" s="28">
        <v>0</v>
      </c>
      <c r="M30" s="28">
        <f>L30</f>
        <v>0</v>
      </c>
      <c r="N30" s="39"/>
      <c r="O30" s="39"/>
      <c r="P30" s="39"/>
      <c r="Q30" s="28">
        <f t="shared" si="4"/>
        <v>0</v>
      </c>
    </row>
    <row r="31" spans="1:19" s="5" customFormat="1" ht="31.5" customHeight="1" x14ac:dyDescent="0.25">
      <c r="A31" s="59">
        <v>6</v>
      </c>
      <c r="B31" s="62">
        <v>71920000</v>
      </c>
      <c r="C31" s="31" t="s">
        <v>56</v>
      </c>
      <c r="D31" s="30" t="s">
        <v>3</v>
      </c>
      <c r="E31" s="30" t="s">
        <v>43</v>
      </c>
      <c r="F31" s="33">
        <v>11</v>
      </c>
      <c r="G31" s="58" t="s">
        <v>20</v>
      </c>
      <c r="H31" s="39">
        <v>575</v>
      </c>
      <c r="I31" s="33">
        <v>24</v>
      </c>
      <c r="J31" s="63" t="s">
        <v>21</v>
      </c>
      <c r="K31" s="35" t="s">
        <v>0</v>
      </c>
      <c r="L31" s="52">
        <f>L32+L33</f>
        <v>140148.12</v>
      </c>
      <c r="M31" s="52">
        <f>M32+M33</f>
        <v>140148.12</v>
      </c>
      <c r="N31" s="52">
        <f t="shared" ref="N31:P31" si="9">N32+N33</f>
        <v>0</v>
      </c>
      <c r="O31" s="52">
        <f t="shared" si="9"/>
        <v>0</v>
      </c>
      <c r="P31" s="52">
        <f t="shared" si="9"/>
        <v>0</v>
      </c>
      <c r="Q31" s="28">
        <f>M31+N31+O31+P31</f>
        <v>140148.12</v>
      </c>
    </row>
    <row r="32" spans="1:19" s="5" customFormat="1" ht="110.25" customHeight="1" x14ac:dyDescent="0.25">
      <c r="A32" s="60"/>
      <c r="B32" s="62">
        <v>71920000</v>
      </c>
      <c r="C32" s="31" t="s">
        <v>56</v>
      </c>
      <c r="D32" s="30"/>
      <c r="E32" s="30"/>
      <c r="F32" s="30"/>
      <c r="G32" s="30"/>
      <c r="H32" s="30"/>
      <c r="I32" s="36"/>
      <c r="J32" s="63" t="s">
        <v>53</v>
      </c>
      <c r="K32" s="27" t="s">
        <v>45</v>
      </c>
      <c r="L32" s="39">
        <v>20000</v>
      </c>
      <c r="M32" s="39">
        <f>L32</f>
        <v>20000</v>
      </c>
      <c r="N32" s="39"/>
      <c r="O32" s="39"/>
      <c r="P32" s="39"/>
      <c r="Q32" s="28">
        <f>M32+N32+O32+P32</f>
        <v>20000</v>
      </c>
    </row>
    <row r="33" spans="1:17" s="5" customFormat="1" ht="63" customHeight="1" x14ac:dyDescent="0.25">
      <c r="A33" s="61"/>
      <c r="B33" s="62">
        <v>71920000</v>
      </c>
      <c r="C33" s="31" t="s">
        <v>56</v>
      </c>
      <c r="D33" s="30"/>
      <c r="E33" s="30"/>
      <c r="F33" s="33"/>
      <c r="G33" s="58"/>
      <c r="H33" s="40"/>
      <c r="I33" s="33"/>
      <c r="J33" s="63" t="s">
        <v>23</v>
      </c>
      <c r="K33" s="58" t="s">
        <v>22</v>
      </c>
      <c r="L33" s="39">
        <v>120148.12</v>
      </c>
      <c r="M33" s="39">
        <f>L33</f>
        <v>120148.12</v>
      </c>
      <c r="N33" s="39"/>
      <c r="O33" s="51"/>
      <c r="P33" s="51"/>
      <c r="Q33" s="28">
        <f>M33+N33+O33+P33</f>
        <v>120148.12</v>
      </c>
    </row>
    <row r="34" spans="1:17" s="5" customFormat="1" ht="31.5" customHeight="1" x14ac:dyDescent="0.25">
      <c r="A34" s="59">
        <v>7</v>
      </c>
      <c r="B34" s="62">
        <v>71920000</v>
      </c>
      <c r="C34" s="31" t="s">
        <v>56</v>
      </c>
      <c r="D34" s="30" t="s">
        <v>3</v>
      </c>
      <c r="E34" s="30" t="s">
        <v>27</v>
      </c>
      <c r="F34" s="33">
        <v>19</v>
      </c>
      <c r="G34" s="58" t="s">
        <v>20</v>
      </c>
      <c r="H34" s="39">
        <v>915.61</v>
      </c>
      <c r="I34" s="33">
        <v>21</v>
      </c>
      <c r="J34" s="63" t="s">
        <v>21</v>
      </c>
      <c r="K34" s="35" t="s">
        <v>0</v>
      </c>
      <c r="L34" s="52">
        <f>L35+L36+L37</f>
        <v>166093</v>
      </c>
      <c r="M34" s="52">
        <f>M35+M36+M37</f>
        <v>166093</v>
      </c>
      <c r="N34" s="52">
        <f>N35+N36+N37</f>
        <v>0</v>
      </c>
      <c r="O34" s="52">
        <f>O35+O36+O37</f>
        <v>0</v>
      </c>
      <c r="P34" s="52">
        <f>P35+P36+P37</f>
        <v>0</v>
      </c>
      <c r="Q34" s="28">
        <f t="shared" si="4"/>
        <v>166093</v>
      </c>
    </row>
    <row r="35" spans="1:17" s="5" customFormat="1" ht="31.5" customHeight="1" x14ac:dyDescent="0.25">
      <c r="A35" s="60"/>
      <c r="B35" s="62">
        <v>71920000</v>
      </c>
      <c r="C35" s="31" t="s">
        <v>56</v>
      </c>
      <c r="D35" s="30"/>
      <c r="E35" s="30"/>
      <c r="F35" s="33"/>
      <c r="G35" s="58"/>
      <c r="H35" s="40"/>
      <c r="I35" s="33"/>
      <c r="J35" s="63" t="s">
        <v>38</v>
      </c>
      <c r="K35" s="27" t="s">
        <v>39</v>
      </c>
      <c r="L35" s="39">
        <v>150331</v>
      </c>
      <c r="M35" s="39">
        <f t="shared" ref="M35:M37" si="10">L35</f>
        <v>150331</v>
      </c>
      <c r="N35" s="39"/>
      <c r="O35" s="39"/>
      <c r="P35" s="39"/>
      <c r="Q35" s="28">
        <f t="shared" si="4"/>
        <v>150331</v>
      </c>
    </row>
    <row r="36" spans="1:17" s="5" customFormat="1" ht="31.5" customHeight="1" x14ac:dyDescent="0.25">
      <c r="A36" s="60"/>
      <c r="B36" s="62">
        <v>71920000</v>
      </c>
      <c r="C36" s="31" t="s">
        <v>56</v>
      </c>
      <c r="D36" s="30"/>
      <c r="E36" s="30"/>
      <c r="F36" s="33"/>
      <c r="G36" s="58"/>
      <c r="H36" s="40"/>
      <c r="I36" s="33"/>
      <c r="J36" s="63" t="s">
        <v>33</v>
      </c>
      <c r="K36" s="58" t="s">
        <v>44</v>
      </c>
      <c r="L36" s="28">
        <v>0</v>
      </c>
      <c r="M36" s="28">
        <f>L36</f>
        <v>0</v>
      </c>
      <c r="N36" s="39"/>
      <c r="O36" s="39"/>
      <c r="P36" s="39"/>
      <c r="Q36" s="28">
        <f t="shared" si="4"/>
        <v>0</v>
      </c>
    </row>
    <row r="37" spans="1:17" s="5" customFormat="1" ht="31.5" customHeight="1" x14ac:dyDescent="0.25">
      <c r="A37" s="61"/>
      <c r="B37" s="62">
        <v>71920000</v>
      </c>
      <c r="C37" s="31" t="s">
        <v>56</v>
      </c>
      <c r="D37" s="30"/>
      <c r="E37" s="30"/>
      <c r="F37" s="33"/>
      <c r="G37" s="58"/>
      <c r="H37" s="40"/>
      <c r="I37" s="33"/>
      <c r="J37" s="63" t="s">
        <v>48</v>
      </c>
      <c r="K37" s="58" t="s">
        <v>42</v>
      </c>
      <c r="L37" s="39">
        <v>15762</v>
      </c>
      <c r="M37" s="39">
        <f t="shared" si="10"/>
        <v>15762</v>
      </c>
      <c r="N37" s="39"/>
      <c r="O37" s="39"/>
      <c r="P37" s="39"/>
      <c r="Q37" s="28">
        <f t="shared" si="4"/>
        <v>15762</v>
      </c>
    </row>
    <row r="38" spans="1:17" s="5" customFormat="1" ht="31.5" customHeight="1" x14ac:dyDescent="0.25">
      <c r="A38" s="59">
        <v>8</v>
      </c>
      <c r="B38" s="62">
        <v>71920000</v>
      </c>
      <c r="C38" s="31" t="s">
        <v>56</v>
      </c>
      <c r="D38" s="30" t="s">
        <v>2</v>
      </c>
      <c r="E38" s="30" t="s">
        <v>28</v>
      </c>
      <c r="F38" s="33">
        <v>2</v>
      </c>
      <c r="G38" s="58" t="s">
        <v>20</v>
      </c>
      <c r="H38" s="39">
        <v>973.5</v>
      </c>
      <c r="I38" s="33">
        <v>31</v>
      </c>
      <c r="J38" s="63" t="s">
        <v>21</v>
      </c>
      <c r="K38" s="35" t="s">
        <v>0</v>
      </c>
      <c r="L38" s="52">
        <f>L39+L40</f>
        <v>2490110</v>
      </c>
      <c r="M38" s="52">
        <f t="shared" ref="M38:P38" si="11">M39+M40</f>
        <v>2490110</v>
      </c>
      <c r="N38" s="52">
        <f t="shared" si="11"/>
        <v>0</v>
      </c>
      <c r="O38" s="52">
        <f t="shared" si="11"/>
        <v>0</v>
      </c>
      <c r="P38" s="52">
        <f t="shared" si="11"/>
        <v>0</v>
      </c>
      <c r="Q38" s="28">
        <f t="shared" ref="Q38:Q75" si="12">M38+N38+O38+P38</f>
        <v>2490110</v>
      </c>
    </row>
    <row r="39" spans="1:17" s="5" customFormat="1" ht="31.5" customHeight="1" x14ac:dyDescent="0.25">
      <c r="A39" s="60"/>
      <c r="B39" s="62">
        <v>71920000</v>
      </c>
      <c r="C39" s="31" t="s">
        <v>56</v>
      </c>
      <c r="D39" s="30"/>
      <c r="E39" s="30"/>
      <c r="F39" s="30"/>
      <c r="G39" s="30"/>
      <c r="H39" s="30"/>
      <c r="I39" s="36"/>
      <c r="J39" s="63" t="s">
        <v>34</v>
      </c>
      <c r="K39" s="27" t="s">
        <v>35</v>
      </c>
      <c r="L39" s="39">
        <v>2490110</v>
      </c>
      <c r="M39" s="39">
        <f t="shared" ref="M39" si="13">L39</f>
        <v>2490110</v>
      </c>
      <c r="N39" s="39"/>
      <c r="O39" s="39"/>
      <c r="P39" s="39"/>
      <c r="Q39" s="28">
        <f t="shared" si="12"/>
        <v>2490110</v>
      </c>
    </row>
    <row r="40" spans="1:17" s="5" customFormat="1" ht="31.5" customHeight="1" x14ac:dyDescent="0.25">
      <c r="A40" s="61"/>
      <c r="B40" s="62">
        <v>71920000</v>
      </c>
      <c r="C40" s="31" t="s">
        <v>56</v>
      </c>
      <c r="D40" s="30"/>
      <c r="E40" s="30"/>
      <c r="F40" s="33"/>
      <c r="G40" s="58"/>
      <c r="H40" s="40"/>
      <c r="I40" s="33"/>
      <c r="J40" s="63" t="s">
        <v>33</v>
      </c>
      <c r="K40" s="58" t="s">
        <v>44</v>
      </c>
      <c r="L40" s="28">
        <v>0</v>
      </c>
      <c r="M40" s="28">
        <f>L40</f>
        <v>0</v>
      </c>
      <c r="N40" s="39"/>
      <c r="O40" s="39"/>
      <c r="P40" s="39"/>
      <c r="Q40" s="28">
        <f t="shared" si="12"/>
        <v>0</v>
      </c>
    </row>
    <row r="41" spans="1:17" s="5" customFormat="1" ht="31.5" customHeight="1" x14ac:dyDescent="0.25">
      <c r="A41" s="59">
        <v>9</v>
      </c>
      <c r="B41" s="62">
        <v>71920000</v>
      </c>
      <c r="C41" s="31" t="s">
        <v>56</v>
      </c>
      <c r="D41" s="30" t="s">
        <v>2</v>
      </c>
      <c r="E41" s="30" t="s">
        <v>28</v>
      </c>
      <c r="F41" s="33">
        <v>6</v>
      </c>
      <c r="G41" s="58" t="s">
        <v>20</v>
      </c>
      <c r="H41" s="39">
        <v>955.8</v>
      </c>
      <c r="I41" s="33">
        <v>31</v>
      </c>
      <c r="J41" s="63" t="s">
        <v>21</v>
      </c>
      <c r="K41" s="35" t="s">
        <v>0</v>
      </c>
      <c r="L41" s="52">
        <f>L42+L43</f>
        <v>159601.49</v>
      </c>
      <c r="M41" s="52">
        <f t="shared" ref="M41:P41" si="14">M42+M43</f>
        <v>20000</v>
      </c>
      <c r="N41" s="52">
        <f t="shared" si="14"/>
        <v>0</v>
      </c>
      <c r="O41" s="52">
        <f t="shared" si="14"/>
        <v>132621.41549999997</v>
      </c>
      <c r="P41" s="52">
        <f t="shared" si="14"/>
        <v>6980.0744999999997</v>
      </c>
      <c r="Q41" s="28">
        <f t="shared" si="12"/>
        <v>159601.48999999996</v>
      </c>
    </row>
    <row r="42" spans="1:17" s="5" customFormat="1" ht="110.25" customHeight="1" x14ac:dyDescent="0.25">
      <c r="A42" s="60"/>
      <c r="B42" s="62">
        <v>71920000</v>
      </c>
      <c r="C42" s="31" t="s">
        <v>56</v>
      </c>
      <c r="D42" s="30"/>
      <c r="E42" s="30"/>
      <c r="F42" s="30"/>
      <c r="G42" s="30"/>
      <c r="H42" s="30"/>
      <c r="I42" s="36"/>
      <c r="J42" s="63" t="s">
        <v>53</v>
      </c>
      <c r="K42" s="27" t="s">
        <v>45</v>
      </c>
      <c r="L42" s="39">
        <v>20000</v>
      </c>
      <c r="M42" s="39">
        <f>L42</f>
        <v>20000</v>
      </c>
      <c r="N42" s="39"/>
      <c r="O42" s="39"/>
      <c r="P42" s="39"/>
      <c r="Q42" s="28">
        <f t="shared" si="12"/>
        <v>20000</v>
      </c>
    </row>
    <row r="43" spans="1:17" s="5" customFormat="1" ht="63" customHeight="1" x14ac:dyDescent="0.25">
      <c r="A43" s="61"/>
      <c r="B43" s="62">
        <v>71920000</v>
      </c>
      <c r="C43" s="31" t="s">
        <v>56</v>
      </c>
      <c r="D43" s="30"/>
      <c r="E43" s="30"/>
      <c r="F43" s="33"/>
      <c r="G43" s="58"/>
      <c r="H43" s="40"/>
      <c r="I43" s="33"/>
      <c r="J43" s="63" t="s">
        <v>23</v>
      </c>
      <c r="K43" s="58" t="s">
        <v>22</v>
      </c>
      <c r="L43" s="39">
        <v>139601.49</v>
      </c>
      <c r="M43" s="39"/>
      <c r="N43" s="39"/>
      <c r="O43" s="51">
        <f>L43*0.95</f>
        <v>132621.41549999997</v>
      </c>
      <c r="P43" s="51">
        <f>L43*0.05</f>
        <v>6980.0744999999997</v>
      </c>
      <c r="Q43" s="28">
        <f t="shared" si="12"/>
        <v>139601.48999999996</v>
      </c>
    </row>
    <row r="44" spans="1:17" s="5" customFormat="1" ht="31.5" customHeight="1" x14ac:dyDescent="0.25">
      <c r="A44" s="59">
        <v>10</v>
      </c>
      <c r="B44" s="62">
        <v>71920000</v>
      </c>
      <c r="C44" s="31" t="s">
        <v>56</v>
      </c>
      <c r="D44" s="30" t="s">
        <v>13</v>
      </c>
      <c r="E44" s="30" t="s">
        <v>47</v>
      </c>
      <c r="F44" s="33">
        <v>1</v>
      </c>
      <c r="G44" s="58" t="s">
        <v>20</v>
      </c>
      <c r="H44" s="39">
        <v>5131.7</v>
      </c>
      <c r="I44" s="33">
        <v>226</v>
      </c>
      <c r="J44" s="63" t="s">
        <v>21</v>
      </c>
      <c r="K44" s="35" t="s">
        <v>0</v>
      </c>
      <c r="L44" s="52">
        <f>L45+L46</f>
        <v>199092.61</v>
      </c>
      <c r="M44" s="52">
        <f t="shared" ref="M44:P44" si="15">M45+M46</f>
        <v>20000</v>
      </c>
      <c r="N44" s="52">
        <f t="shared" si="15"/>
        <v>0</v>
      </c>
      <c r="O44" s="52">
        <f t="shared" si="15"/>
        <v>170137.97949999999</v>
      </c>
      <c r="P44" s="52">
        <f t="shared" si="15"/>
        <v>8954.6304999999993</v>
      </c>
      <c r="Q44" s="28">
        <f t="shared" si="12"/>
        <v>199092.61</v>
      </c>
    </row>
    <row r="45" spans="1:17" s="5" customFormat="1" ht="110.25" customHeight="1" x14ac:dyDescent="0.25">
      <c r="A45" s="60"/>
      <c r="B45" s="62">
        <v>71920000</v>
      </c>
      <c r="C45" s="31" t="s">
        <v>56</v>
      </c>
      <c r="D45" s="30"/>
      <c r="E45" s="30"/>
      <c r="F45" s="30"/>
      <c r="G45" s="30"/>
      <c r="H45" s="30"/>
      <c r="I45" s="36"/>
      <c r="J45" s="63" t="s">
        <v>53</v>
      </c>
      <c r="K45" s="27" t="s">
        <v>45</v>
      </c>
      <c r="L45" s="39">
        <v>20000</v>
      </c>
      <c r="M45" s="39">
        <f>L45</f>
        <v>20000</v>
      </c>
      <c r="N45" s="39"/>
      <c r="O45" s="39"/>
      <c r="P45" s="39"/>
      <c r="Q45" s="28">
        <f t="shared" si="12"/>
        <v>20000</v>
      </c>
    </row>
    <row r="46" spans="1:17" s="5" customFormat="1" ht="63" customHeight="1" x14ac:dyDescent="0.25">
      <c r="A46" s="61"/>
      <c r="B46" s="62">
        <v>71920000</v>
      </c>
      <c r="C46" s="31" t="s">
        <v>56</v>
      </c>
      <c r="D46" s="30"/>
      <c r="E46" s="30"/>
      <c r="F46" s="33"/>
      <c r="G46" s="58"/>
      <c r="H46" s="40"/>
      <c r="I46" s="33"/>
      <c r="J46" s="63" t="s">
        <v>23</v>
      </c>
      <c r="K46" s="58" t="s">
        <v>22</v>
      </c>
      <c r="L46" s="39">
        <v>179092.61</v>
      </c>
      <c r="M46" s="39"/>
      <c r="N46" s="39"/>
      <c r="O46" s="51">
        <f>L46*0.95</f>
        <v>170137.97949999999</v>
      </c>
      <c r="P46" s="51">
        <f>L46*0.05</f>
        <v>8954.6304999999993</v>
      </c>
      <c r="Q46" s="28">
        <f t="shared" si="12"/>
        <v>179092.61</v>
      </c>
    </row>
    <row r="47" spans="1:17" s="5" customFormat="1" ht="31.5" customHeight="1" x14ac:dyDescent="0.25">
      <c r="A47" s="59">
        <v>11</v>
      </c>
      <c r="B47" s="62">
        <v>71920000</v>
      </c>
      <c r="C47" s="31" t="s">
        <v>56</v>
      </c>
      <c r="D47" s="30" t="s">
        <v>13</v>
      </c>
      <c r="E47" s="30" t="s">
        <v>29</v>
      </c>
      <c r="F47" s="33">
        <v>4</v>
      </c>
      <c r="G47" s="58" t="s">
        <v>20</v>
      </c>
      <c r="H47" s="39">
        <v>5106.3999999999996</v>
      </c>
      <c r="I47" s="33">
        <v>240</v>
      </c>
      <c r="J47" s="63" t="s">
        <v>21</v>
      </c>
      <c r="K47" s="35" t="s">
        <v>0</v>
      </c>
      <c r="L47" s="52">
        <f>L48+L49</f>
        <v>3943604</v>
      </c>
      <c r="M47" s="52">
        <f t="shared" ref="M47:P47" si="16">M48+M49</f>
        <v>3943604</v>
      </c>
      <c r="N47" s="52">
        <f t="shared" si="16"/>
        <v>0</v>
      </c>
      <c r="O47" s="52">
        <f t="shared" si="16"/>
        <v>0</v>
      </c>
      <c r="P47" s="52">
        <f t="shared" si="16"/>
        <v>0</v>
      </c>
      <c r="Q47" s="28">
        <f t="shared" si="12"/>
        <v>3943604</v>
      </c>
    </row>
    <row r="48" spans="1:17" s="5" customFormat="1" ht="31.5" customHeight="1" x14ac:dyDescent="0.25">
      <c r="A48" s="60"/>
      <c r="B48" s="62">
        <v>71920000</v>
      </c>
      <c r="C48" s="31" t="s">
        <v>56</v>
      </c>
      <c r="D48" s="30"/>
      <c r="E48" s="30"/>
      <c r="F48" s="30"/>
      <c r="G48" s="30"/>
      <c r="H48" s="30"/>
      <c r="I48" s="36"/>
      <c r="J48" s="63" t="s">
        <v>36</v>
      </c>
      <c r="K48" s="58" t="s">
        <v>37</v>
      </c>
      <c r="L48" s="39">
        <v>3943604</v>
      </c>
      <c r="M48" s="39">
        <f t="shared" ref="M48:M49" si="17">L48</f>
        <v>3943604</v>
      </c>
      <c r="N48" s="39"/>
      <c r="O48" s="39"/>
      <c r="P48" s="39"/>
      <c r="Q48" s="28">
        <f t="shared" si="12"/>
        <v>3943604</v>
      </c>
    </row>
    <row r="49" spans="1:17" s="5" customFormat="1" ht="31.5" customHeight="1" x14ac:dyDescent="0.25">
      <c r="A49" s="61"/>
      <c r="B49" s="62">
        <v>71920000</v>
      </c>
      <c r="C49" s="31" t="s">
        <v>56</v>
      </c>
      <c r="D49" s="30"/>
      <c r="E49" s="30"/>
      <c r="F49" s="33"/>
      <c r="G49" s="58"/>
      <c r="H49" s="40"/>
      <c r="I49" s="33"/>
      <c r="J49" s="63" t="s">
        <v>33</v>
      </c>
      <c r="K49" s="58" t="s">
        <v>44</v>
      </c>
      <c r="L49" s="28">
        <v>0</v>
      </c>
      <c r="M49" s="39">
        <f t="shared" si="17"/>
        <v>0</v>
      </c>
      <c r="N49" s="39"/>
      <c r="O49" s="39"/>
      <c r="P49" s="39"/>
      <c r="Q49" s="28">
        <f t="shared" si="12"/>
        <v>0</v>
      </c>
    </row>
    <row r="50" spans="1:17" s="5" customFormat="1" ht="31.5" customHeight="1" x14ac:dyDescent="0.25">
      <c r="A50" s="59">
        <v>12</v>
      </c>
      <c r="B50" s="62">
        <v>71920000</v>
      </c>
      <c r="C50" s="31" t="s">
        <v>56</v>
      </c>
      <c r="D50" s="30" t="s">
        <v>13</v>
      </c>
      <c r="E50" s="30" t="s">
        <v>32</v>
      </c>
      <c r="F50" s="33" t="s">
        <v>46</v>
      </c>
      <c r="G50" s="58" t="s">
        <v>20</v>
      </c>
      <c r="H50" s="39">
        <v>489.2</v>
      </c>
      <c r="I50" s="33">
        <v>18</v>
      </c>
      <c r="J50" s="63" t="s">
        <v>21</v>
      </c>
      <c r="K50" s="35" t="s">
        <v>0</v>
      </c>
      <c r="L50" s="52">
        <f>L51+L52</f>
        <v>69900.850000000006</v>
      </c>
      <c r="M50" s="52">
        <f t="shared" ref="M50:P50" si="18">M51+M52</f>
        <v>20000</v>
      </c>
      <c r="N50" s="52">
        <f t="shared" si="18"/>
        <v>0</v>
      </c>
      <c r="O50" s="52">
        <f t="shared" si="18"/>
        <v>47405.807499999995</v>
      </c>
      <c r="P50" s="52">
        <f t="shared" si="18"/>
        <v>2495.0425</v>
      </c>
      <c r="Q50" s="28">
        <f t="shared" si="12"/>
        <v>69900.849999999991</v>
      </c>
    </row>
    <row r="51" spans="1:17" s="5" customFormat="1" ht="110.25" customHeight="1" x14ac:dyDescent="0.25">
      <c r="A51" s="60"/>
      <c r="B51" s="62">
        <v>71920000</v>
      </c>
      <c r="C51" s="31" t="s">
        <v>56</v>
      </c>
      <c r="D51" s="30"/>
      <c r="E51" s="30"/>
      <c r="F51" s="30"/>
      <c r="G51" s="30"/>
      <c r="H51" s="30"/>
      <c r="I51" s="36"/>
      <c r="J51" s="63" t="s">
        <v>53</v>
      </c>
      <c r="K51" s="27" t="s">
        <v>45</v>
      </c>
      <c r="L51" s="39">
        <v>20000</v>
      </c>
      <c r="M51" s="39">
        <f>L51</f>
        <v>20000</v>
      </c>
      <c r="N51" s="39"/>
      <c r="O51" s="39"/>
      <c r="P51" s="39"/>
      <c r="Q51" s="28">
        <f t="shared" si="12"/>
        <v>20000</v>
      </c>
    </row>
    <row r="52" spans="1:17" s="5" customFormat="1" ht="63" customHeight="1" x14ac:dyDescent="0.25">
      <c r="A52" s="61"/>
      <c r="B52" s="62">
        <v>71920000</v>
      </c>
      <c r="C52" s="31" t="s">
        <v>56</v>
      </c>
      <c r="D52" s="30"/>
      <c r="E52" s="30"/>
      <c r="F52" s="33"/>
      <c r="G52" s="58"/>
      <c r="H52" s="40"/>
      <c r="I52" s="33"/>
      <c r="J52" s="63" t="s">
        <v>23</v>
      </c>
      <c r="K52" s="58" t="s">
        <v>22</v>
      </c>
      <c r="L52" s="39">
        <v>49900.85</v>
      </c>
      <c r="M52" s="39"/>
      <c r="N52" s="39"/>
      <c r="O52" s="51">
        <f>L52*0.95</f>
        <v>47405.807499999995</v>
      </c>
      <c r="P52" s="51">
        <f>L52*0.05</f>
        <v>2495.0425</v>
      </c>
      <c r="Q52" s="28">
        <f t="shared" si="12"/>
        <v>49900.85</v>
      </c>
    </row>
    <row r="53" spans="1:17" s="5" customFormat="1" ht="31.5" customHeight="1" x14ac:dyDescent="0.25">
      <c r="A53" s="59">
        <v>13</v>
      </c>
      <c r="B53" s="62">
        <v>71920000</v>
      </c>
      <c r="C53" s="31" t="s">
        <v>56</v>
      </c>
      <c r="D53" s="30" t="s">
        <v>50</v>
      </c>
      <c r="E53" s="30" t="s">
        <v>30</v>
      </c>
      <c r="F53" s="33">
        <v>10</v>
      </c>
      <c r="G53" s="58" t="s">
        <v>20</v>
      </c>
      <c r="H53" s="39">
        <v>2132.1999999999998</v>
      </c>
      <c r="I53" s="33">
        <v>78</v>
      </c>
      <c r="J53" s="63" t="s">
        <v>21</v>
      </c>
      <c r="K53" s="35" t="s">
        <v>0</v>
      </c>
      <c r="L53" s="52">
        <f>L54+L55</f>
        <v>1185885</v>
      </c>
      <c r="M53" s="52">
        <f t="shared" ref="M53:P53" si="19">M54+M55</f>
        <v>1185885</v>
      </c>
      <c r="N53" s="52">
        <f t="shared" si="19"/>
        <v>0</v>
      </c>
      <c r="O53" s="52">
        <f t="shared" si="19"/>
        <v>0</v>
      </c>
      <c r="P53" s="52">
        <f t="shared" si="19"/>
        <v>0</v>
      </c>
      <c r="Q53" s="28">
        <f t="shared" si="12"/>
        <v>1185885</v>
      </c>
    </row>
    <row r="54" spans="1:17" s="5" customFormat="1" ht="31.5" customHeight="1" x14ac:dyDescent="0.25">
      <c r="A54" s="60"/>
      <c r="B54" s="62">
        <v>71920000</v>
      </c>
      <c r="C54" s="31" t="s">
        <v>56</v>
      </c>
      <c r="D54" s="30"/>
      <c r="E54" s="30"/>
      <c r="F54" s="30"/>
      <c r="G54" s="30"/>
      <c r="H54" s="30"/>
      <c r="I54" s="36"/>
      <c r="J54" s="63" t="s">
        <v>36</v>
      </c>
      <c r="K54" s="58" t="s">
        <v>37</v>
      </c>
      <c r="L54" s="39">
        <v>1185885</v>
      </c>
      <c r="M54" s="39">
        <f t="shared" ref="M54" si="20">L54</f>
        <v>1185885</v>
      </c>
      <c r="N54" s="39"/>
      <c r="O54" s="39"/>
      <c r="P54" s="39"/>
      <c r="Q54" s="28">
        <f t="shared" si="12"/>
        <v>1185885</v>
      </c>
    </row>
    <row r="55" spans="1:17" s="5" customFormat="1" ht="31.5" customHeight="1" x14ac:dyDescent="0.25">
      <c r="A55" s="61"/>
      <c r="B55" s="62">
        <v>71920000</v>
      </c>
      <c r="C55" s="31" t="s">
        <v>56</v>
      </c>
      <c r="D55" s="30"/>
      <c r="E55" s="30"/>
      <c r="F55" s="33"/>
      <c r="G55" s="58"/>
      <c r="H55" s="40"/>
      <c r="I55" s="33"/>
      <c r="J55" s="63" t="s">
        <v>33</v>
      </c>
      <c r="K55" s="58" t="s">
        <v>44</v>
      </c>
      <c r="L55" s="28">
        <v>0</v>
      </c>
      <c r="M55" s="28">
        <f>L55</f>
        <v>0</v>
      </c>
      <c r="N55" s="39"/>
      <c r="O55" s="39"/>
      <c r="P55" s="39"/>
      <c r="Q55" s="28">
        <f t="shared" si="12"/>
        <v>0</v>
      </c>
    </row>
    <row r="56" spans="1:17" s="5" customFormat="1" ht="31.5" customHeight="1" x14ac:dyDescent="0.25">
      <c r="A56" s="59">
        <v>14</v>
      </c>
      <c r="B56" s="62">
        <v>71920000</v>
      </c>
      <c r="C56" s="31" t="s">
        <v>56</v>
      </c>
      <c r="D56" s="30" t="s">
        <v>51</v>
      </c>
      <c r="E56" s="30" t="s">
        <v>29</v>
      </c>
      <c r="F56" s="33">
        <v>3</v>
      </c>
      <c r="G56" s="58" t="s">
        <v>20</v>
      </c>
      <c r="H56" s="39">
        <v>1439.6</v>
      </c>
      <c r="I56" s="33">
        <v>32</v>
      </c>
      <c r="J56" s="63" t="s">
        <v>21</v>
      </c>
      <c r="K56" s="35" t="s">
        <v>0</v>
      </c>
      <c r="L56" s="52">
        <f>L57+L58+L59+L60</f>
        <v>5191036</v>
      </c>
      <c r="M56" s="52">
        <f t="shared" ref="M56:P56" si="21">M57+M58+M59+M60</f>
        <v>5191036</v>
      </c>
      <c r="N56" s="52">
        <f t="shared" si="21"/>
        <v>0</v>
      </c>
      <c r="O56" s="52">
        <f t="shared" si="21"/>
        <v>0</v>
      </c>
      <c r="P56" s="52">
        <f t="shared" si="21"/>
        <v>0</v>
      </c>
      <c r="Q56" s="28">
        <f t="shared" si="12"/>
        <v>5191036</v>
      </c>
    </row>
    <row r="57" spans="1:17" s="5" customFormat="1" ht="31.5" customHeight="1" x14ac:dyDescent="0.25">
      <c r="A57" s="60"/>
      <c r="B57" s="62">
        <v>71920000</v>
      </c>
      <c r="C57" s="31" t="s">
        <v>56</v>
      </c>
      <c r="D57" s="30"/>
      <c r="E57" s="30"/>
      <c r="F57" s="30"/>
      <c r="G57" s="30"/>
      <c r="H57" s="30"/>
      <c r="I57" s="36"/>
      <c r="J57" s="63" t="s">
        <v>36</v>
      </c>
      <c r="K57" s="58" t="s">
        <v>37</v>
      </c>
      <c r="L57" s="39">
        <v>898732</v>
      </c>
      <c r="M57" s="39">
        <f t="shared" ref="M57:M59" si="22">L57</f>
        <v>898732</v>
      </c>
      <c r="N57" s="39"/>
      <c r="O57" s="39"/>
      <c r="P57" s="39"/>
      <c r="Q57" s="28">
        <f t="shared" si="12"/>
        <v>898732</v>
      </c>
    </row>
    <row r="58" spans="1:17" s="5" customFormat="1" ht="31.5" customHeight="1" x14ac:dyDescent="0.25">
      <c r="A58" s="60"/>
      <c r="B58" s="62">
        <v>71920000</v>
      </c>
      <c r="C58" s="31" t="s">
        <v>56</v>
      </c>
      <c r="D58" s="30"/>
      <c r="E58" s="30"/>
      <c r="F58" s="33"/>
      <c r="G58" s="58"/>
      <c r="H58" s="40"/>
      <c r="I58" s="33"/>
      <c r="J58" s="63" t="s">
        <v>34</v>
      </c>
      <c r="K58" s="27" t="s">
        <v>35</v>
      </c>
      <c r="L58" s="39">
        <v>3668395</v>
      </c>
      <c r="M58" s="39">
        <f t="shared" si="22"/>
        <v>3668395</v>
      </c>
      <c r="N58" s="39"/>
      <c r="O58" s="39"/>
      <c r="P58" s="39"/>
      <c r="Q58" s="28">
        <f t="shared" si="12"/>
        <v>3668395</v>
      </c>
    </row>
    <row r="59" spans="1:17" s="5" customFormat="1" ht="31.5" customHeight="1" x14ac:dyDescent="0.25">
      <c r="A59" s="60"/>
      <c r="B59" s="62">
        <v>71920000</v>
      </c>
      <c r="C59" s="31" t="s">
        <v>56</v>
      </c>
      <c r="D59" s="30"/>
      <c r="E59" s="30"/>
      <c r="F59" s="33"/>
      <c r="G59" s="58"/>
      <c r="H59" s="40"/>
      <c r="I59" s="33"/>
      <c r="J59" s="63" t="s">
        <v>40</v>
      </c>
      <c r="K59" s="58" t="s">
        <v>41</v>
      </c>
      <c r="L59" s="39">
        <v>623909</v>
      </c>
      <c r="M59" s="39">
        <f t="shared" si="22"/>
        <v>623909</v>
      </c>
      <c r="N59" s="39"/>
      <c r="O59" s="39"/>
      <c r="P59" s="39"/>
      <c r="Q59" s="28">
        <f t="shared" si="12"/>
        <v>623909</v>
      </c>
    </row>
    <row r="60" spans="1:17" s="5" customFormat="1" ht="31.5" customHeight="1" x14ac:dyDescent="0.25">
      <c r="A60" s="61"/>
      <c r="B60" s="62">
        <v>71920000</v>
      </c>
      <c r="C60" s="31" t="s">
        <v>56</v>
      </c>
      <c r="D60" s="30"/>
      <c r="E60" s="30"/>
      <c r="F60" s="33"/>
      <c r="G60" s="58"/>
      <c r="H60" s="40"/>
      <c r="I60" s="33"/>
      <c r="J60" s="63" t="s">
        <v>33</v>
      </c>
      <c r="K60" s="58" t="s">
        <v>44</v>
      </c>
      <c r="L60" s="28">
        <v>0</v>
      </c>
      <c r="M60" s="28">
        <f>L60</f>
        <v>0</v>
      </c>
      <c r="N60" s="39"/>
      <c r="O60" s="39"/>
      <c r="P60" s="39"/>
      <c r="Q60" s="28">
        <f t="shared" si="12"/>
        <v>0</v>
      </c>
    </row>
    <row r="61" spans="1:17" s="5" customFormat="1" ht="31.5" customHeight="1" x14ac:dyDescent="0.25">
      <c r="A61" s="72">
        <v>15</v>
      </c>
      <c r="B61" s="62">
        <v>71920000</v>
      </c>
      <c r="C61" s="31" t="s">
        <v>56</v>
      </c>
      <c r="D61" s="30" t="s">
        <v>1</v>
      </c>
      <c r="E61" s="31" t="s">
        <v>32</v>
      </c>
      <c r="F61" s="32">
        <v>8</v>
      </c>
      <c r="G61" s="41" t="s">
        <v>20</v>
      </c>
      <c r="H61" s="38">
        <v>1021.4</v>
      </c>
      <c r="I61" s="29">
        <v>45</v>
      </c>
      <c r="J61" s="63" t="s">
        <v>21</v>
      </c>
      <c r="K61" s="35" t="s">
        <v>0</v>
      </c>
      <c r="L61" s="52">
        <f>L62+L63</f>
        <v>69006</v>
      </c>
      <c r="M61" s="52">
        <f>M62+M63</f>
        <v>69006</v>
      </c>
      <c r="N61" s="52">
        <f t="shared" ref="N61:P61" si="23">N62+N63</f>
        <v>0</v>
      </c>
      <c r="O61" s="52">
        <f t="shared" si="23"/>
        <v>0</v>
      </c>
      <c r="P61" s="52">
        <f t="shared" si="23"/>
        <v>0</v>
      </c>
      <c r="Q61" s="28">
        <f>M61+N61+O61+P61</f>
        <v>69006</v>
      </c>
    </row>
    <row r="62" spans="1:17" s="5" customFormat="1" ht="110.25" customHeight="1" x14ac:dyDescent="0.25">
      <c r="A62" s="73"/>
      <c r="B62" s="62">
        <v>71920000</v>
      </c>
      <c r="C62" s="31" t="s">
        <v>56</v>
      </c>
      <c r="D62" s="31"/>
      <c r="E62" s="43"/>
      <c r="F62" s="43"/>
      <c r="G62" s="43"/>
      <c r="H62" s="43"/>
      <c r="I62" s="44"/>
      <c r="J62" s="63" t="s">
        <v>53</v>
      </c>
      <c r="K62" s="27" t="s">
        <v>45</v>
      </c>
      <c r="L62" s="39">
        <v>20000</v>
      </c>
      <c r="M62" s="39">
        <f>L62</f>
        <v>20000</v>
      </c>
      <c r="N62" s="53"/>
      <c r="O62" s="53"/>
      <c r="P62" s="53"/>
      <c r="Q62" s="28">
        <f t="shared" si="12"/>
        <v>20000</v>
      </c>
    </row>
    <row r="63" spans="1:17" s="5" customFormat="1" ht="63" customHeight="1" x14ac:dyDescent="0.25">
      <c r="A63" s="74"/>
      <c r="B63" s="62">
        <v>71920000</v>
      </c>
      <c r="C63" s="31" t="s">
        <v>56</v>
      </c>
      <c r="D63" s="31"/>
      <c r="E63" s="31"/>
      <c r="F63" s="32"/>
      <c r="G63" s="41"/>
      <c r="H63" s="42"/>
      <c r="I63" s="29"/>
      <c r="J63" s="63" t="s">
        <v>23</v>
      </c>
      <c r="K63" s="34" t="s">
        <v>22</v>
      </c>
      <c r="L63" s="52">
        <v>49006</v>
      </c>
      <c r="M63" s="52">
        <f>L63</f>
        <v>49006</v>
      </c>
      <c r="N63" s="53"/>
      <c r="O63" s="51"/>
      <c r="P63" s="51"/>
      <c r="Q63" s="28">
        <f>M63+N63+O63+P63</f>
        <v>49006</v>
      </c>
    </row>
    <row r="64" spans="1:17" s="5" customFormat="1" ht="31.5" customHeight="1" x14ac:dyDescent="0.25">
      <c r="A64" s="55">
        <v>16</v>
      </c>
      <c r="B64" s="62">
        <v>71920000</v>
      </c>
      <c r="C64" s="31" t="s">
        <v>56</v>
      </c>
      <c r="D64" s="30" t="s">
        <v>1</v>
      </c>
      <c r="E64" s="31" t="s">
        <v>32</v>
      </c>
      <c r="F64" s="32">
        <v>10</v>
      </c>
      <c r="G64" s="41" t="s">
        <v>20</v>
      </c>
      <c r="H64" s="38">
        <v>713.6</v>
      </c>
      <c r="I64" s="29">
        <v>34</v>
      </c>
      <c r="J64" s="63" t="s">
        <v>21</v>
      </c>
      <c r="K64" s="35" t="s">
        <v>0</v>
      </c>
      <c r="L64" s="52">
        <f>L65+L66</f>
        <v>60370</v>
      </c>
      <c r="M64" s="52">
        <f>M65+M66</f>
        <v>60370</v>
      </c>
      <c r="N64" s="52">
        <f t="shared" ref="N64:P64" si="24">N65+N66</f>
        <v>0</v>
      </c>
      <c r="O64" s="52">
        <f t="shared" si="24"/>
        <v>0</v>
      </c>
      <c r="P64" s="52">
        <f t="shared" si="24"/>
        <v>0</v>
      </c>
      <c r="Q64" s="28">
        <f>M64+N64+O64+P64</f>
        <v>60370</v>
      </c>
    </row>
    <row r="65" spans="1:19" s="5" customFormat="1" ht="110.25" customHeight="1" x14ac:dyDescent="0.25">
      <c r="A65" s="56"/>
      <c r="B65" s="62">
        <v>71920000</v>
      </c>
      <c r="C65" s="31" t="s">
        <v>56</v>
      </c>
      <c r="D65" s="31"/>
      <c r="E65" s="31"/>
      <c r="F65" s="43"/>
      <c r="G65" s="43"/>
      <c r="H65" s="43"/>
      <c r="I65" s="44"/>
      <c r="J65" s="63" t="s">
        <v>53</v>
      </c>
      <c r="K65" s="27" t="s">
        <v>45</v>
      </c>
      <c r="L65" s="39">
        <v>20000</v>
      </c>
      <c r="M65" s="39">
        <f>L65</f>
        <v>20000</v>
      </c>
      <c r="N65" s="53"/>
      <c r="O65" s="53"/>
      <c r="P65" s="53"/>
      <c r="Q65" s="28">
        <f>M65+N65+O65+P65</f>
        <v>20000</v>
      </c>
    </row>
    <row r="66" spans="1:19" s="5" customFormat="1" ht="63" customHeight="1" x14ac:dyDescent="0.25">
      <c r="A66" s="57"/>
      <c r="B66" s="62">
        <v>71920000</v>
      </c>
      <c r="C66" s="31" t="s">
        <v>56</v>
      </c>
      <c r="D66" s="31"/>
      <c r="E66" s="31"/>
      <c r="F66" s="32"/>
      <c r="G66" s="41"/>
      <c r="H66" s="42"/>
      <c r="I66" s="29"/>
      <c r="J66" s="63" t="s">
        <v>23</v>
      </c>
      <c r="K66" s="34" t="s">
        <v>22</v>
      </c>
      <c r="L66" s="52">
        <v>40370</v>
      </c>
      <c r="M66" s="52">
        <f>L66</f>
        <v>40370</v>
      </c>
      <c r="N66" s="53"/>
      <c r="O66" s="51"/>
      <c r="P66" s="51"/>
      <c r="Q66" s="28">
        <f>M66+N66+O66+P66</f>
        <v>40370</v>
      </c>
    </row>
    <row r="67" spans="1:19" s="10" customFormat="1" ht="31.5" customHeight="1" x14ac:dyDescent="0.25">
      <c r="A67" s="59">
        <v>17</v>
      </c>
      <c r="B67" s="62">
        <v>71920000</v>
      </c>
      <c r="C67" s="31" t="s">
        <v>56</v>
      </c>
      <c r="D67" s="30" t="s">
        <v>1</v>
      </c>
      <c r="E67" s="30" t="s">
        <v>31</v>
      </c>
      <c r="F67" s="33">
        <v>2</v>
      </c>
      <c r="G67" s="58" t="s">
        <v>20</v>
      </c>
      <c r="H67" s="39">
        <v>2139.9</v>
      </c>
      <c r="I67" s="33">
        <v>72</v>
      </c>
      <c r="J67" s="63" t="s">
        <v>21</v>
      </c>
      <c r="K67" s="35" t="s">
        <v>0</v>
      </c>
      <c r="L67" s="52">
        <f>L68+L69</f>
        <v>271114.23</v>
      </c>
      <c r="M67" s="52">
        <f t="shared" ref="M67:P67" si="25">M68+M69</f>
        <v>20000</v>
      </c>
      <c r="N67" s="52">
        <f t="shared" si="25"/>
        <v>0</v>
      </c>
      <c r="O67" s="52">
        <f t="shared" si="25"/>
        <v>238558.51850000001</v>
      </c>
      <c r="P67" s="52">
        <f t="shared" si="25"/>
        <v>12555.711500000001</v>
      </c>
      <c r="Q67" s="28">
        <f t="shared" si="12"/>
        <v>271114.23</v>
      </c>
      <c r="R67" s="26"/>
      <c r="S67" s="26"/>
    </row>
    <row r="68" spans="1:19" s="10" customFormat="1" ht="110.25" customHeight="1" x14ac:dyDescent="0.25">
      <c r="A68" s="60"/>
      <c r="B68" s="62">
        <v>71920000</v>
      </c>
      <c r="C68" s="31" t="s">
        <v>56</v>
      </c>
      <c r="D68" s="30"/>
      <c r="E68" s="30"/>
      <c r="F68" s="30"/>
      <c r="G68" s="30"/>
      <c r="H68" s="30"/>
      <c r="I68" s="36"/>
      <c r="J68" s="63" t="s">
        <v>53</v>
      </c>
      <c r="K68" s="27" t="s">
        <v>45</v>
      </c>
      <c r="L68" s="39">
        <v>20000</v>
      </c>
      <c r="M68" s="39">
        <f>L68</f>
        <v>20000</v>
      </c>
      <c r="N68" s="39"/>
      <c r="O68" s="39"/>
      <c r="P68" s="39"/>
      <c r="Q68" s="28">
        <f t="shared" si="12"/>
        <v>20000</v>
      </c>
      <c r="R68" s="26"/>
      <c r="S68" s="26"/>
    </row>
    <row r="69" spans="1:19" s="10" customFormat="1" ht="58.5" customHeight="1" x14ac:dyDescent="0.25">
      <c r="A69" s="60"/>
      <c r="B69" s="62">
        <v>71920000</v>
      </c>
      <c r="C69" s="31" t="s">
        <v>56</v>
      </c>
      <c r="D69" s="30"/>
      <c r="E69" s="30"/>
      <c r="F69" s="33"/>
      <c r="G69" s="58"/>
      <c r="H69" s="40"/>
      <c r="I69" s="33"/>
      <c r="J69" s="63" t="s">
        <v>23</v>
      </c>
      <c r="K69" s="58" t="s">
        <v>22</v>
      </c>
      <c r="L69" s="39">
        <v>251114.23</v>
      </c>
      <c r="M69" s="39"/>
      <c r="N69" s="39"/>
      <c r="O69" s="51">
        <f>L69*0.95</f>
        <v>238558.51850000001</v>
      </c>
      <c r="P69" s="51">
        <f>L69*0.05</f>
        <v>12555.711500000001</v>
      </c>
      <c r="Q69" s="28">
        <f t="shared" si="12"/>
        <v>251114.23</v>
      </c>
      <c r="R69" s="26"/>
      <c r="S69" s="26"/>
    </row>
    <row r="70" spans="1:19" s="10" customFormat="1" ht="31.5" customHeight="1" x14ac:dyDescent="0.25">
      <c r="A70" s="59">
        <v>18</v>
      </c>
      <c r="B70" s="62">
        <v>71920000</v>
      </c>
      <c r="C70" s="31" t="s">
        <v>56</v>
      </c>
      <c r="D70" s="30" t="s">
        <v>1</v>
      </c>
      <c r="E70" s="30" t="s">
        <v>31</v>
      </c>
      <c r="F70" s="33">
        <v>4</v>
      </c>
      <c r="G70" s="58" t="s">
        <v>20</v>
      </c>
      <c r="H70" s="39">
        <v>2132.6</v>
      </c>
      <c r="I70" s="33">
        <v>103</v>
      </c>
      <c r="J70" s="63" t="s">
        <v>21</v>
      </c>
      <c r="K70" s="35" t="s">
        <v>0</v>
      </c>
      <c r="L70" s="52">
        <f>L71+L72</f>
        <v>169308.29</v>
      </c>
      <c r="M70" s="52">
        <f t="shared" ref="M70:P70" si="26">M71+M72</f>
        <v>20000</v>
      </c>
      <c r="N70" s="52">
        <f t="shared" si="26"/>
        <v>0</v>
      </c>
      <c r="O70" s="52">
        <f t="shared" si="26"/>
        <v>141842.87549999999</v>
      </c>
      <c r="P70" s="52">
        <f t="shared" si="26"/>
        <v>7465.4145000000008</v>
      </c>
      <c r="Q70" s="28">
        <f t="shared" si="12"/>
        <v>169308.29</v>
      </c>
      <c r="R70" s="26"/>
      <c r="S70" s="26"/>
    </row>
    <row r="71" spans="1:19" s="10" customFormat="1" ht="110.25" customHeight="1" x14ac:dyDescent="0.25">
      <c r="A71" s="60"/>
      <c r="B71" s="62">
        <v>71920000</v>
      </c>
      <c r="C71" s="31" t="s">
        <v>56</v>
      </c>
      <c r="D71" s="30"/>
      <c r="E71" s="30"/>
      <c r="F71" s="30"/>
      <c r="G71" s="30"/>
      <c r="H71" s="30"/>
      <c r="I71" s="36"/>
      <c r="J71" s="63" t="s">
        <v>53</v>
      </c>
      <c r="K71" s="27" t="s">
        <v>45</v>
      </c>
      <c r="L71" s="39">
        <v>20000</v>
      </c>
      <c r="M71" s="39">
        <f>L71</f>
        <v>20000</v>
      </c>
      <c r="N71" s="39"/>
      <c r="O71" s="39"/>
      <c r="P71" s="39"/>
      <c r="Q71" s="28">
        <f t="shared" si="12"/>
        <v>20000</v>
      </c>
      <c r="R71" s="26"/>
      <c r="S71" s="26"/>
    </row>
    <row r="72" spans="1:19" s="10" customFormat="1" ht="63" customHeight="1" x14ac:dyDescent="0.25">
      <c r="A72" s="61"/>
      <c r="B72" s="62">
        <v>71920000</v>
      </c>
      <c r="C72" s="31" t="s">
        <v>56</v>
      </c>
      <c r="D72" s="30"/>
      <c r="E72" s="30"/>
      <c r="F72" s="33"/>
      <c r="G72" s="58"/>
      <c r="H72" s="40"/>
      <c r="I72" s="33"/>
      <c r="J72" s="63" t="s">
        <v>23</v>
      </c>
      <c r="K72" s="58" t="s">
        <v>22</v>
      </c>
      <c r="L72" s="39">
        <v>149308.29</v>
      </c>
      <c r="M72" s="39"/>
      <c r="N72" s="39"/>
      <c r="O72" s="51">
        <f>L72*0.95</f>
        <v>141842.87549999999</v>
      </c>
      <c r="P72" s="51">
        <f>L72*0.05</f>
        <v>7465.4145000000008</v>
      </c>
      <c r="Q72" s="28">
        <f t="shared" si="12"/>
        <v>149308.29</v>
      </c>
      <c r="R72" s="26"/>
      <c r="S72" s="26"/>
    </row>
    <row r="73" spans="1:19" s="10" customFormat="1" ht="31.5" customHeight="1" x14ac:dyDescent="0.25">
      <c r="A73" s="59">
        <v>19</v>
      </c>
      <c r="B73" s="62">
        <v>71920000</v>
      </c>
      <c r="C73" s="31" t="s">
        <v>56</v>
      </c>
      <c r="D73" s="30" t="s">
        <v>1</v>
      </c>
      <c r="E73" s="30" t="s">
        <v>31</v>
      </c>
      <c r="F73" s="32">
        <v>5</v>
      </c>
      <c r="G73" s="41" t="s">
        <v>20</v>
      </c>
      <c r="H73" s="38">
        <v>2203.6</v>
      </c>
      <c r="I73" s="29">
        <v>99</v>
      </c>
      <c r="J73" s="63" t="s">
        <v>21</v>
      </c>
      <c r="K73" s="35" t="s">
        <v>0</v>
      </c>
      <c r="L73" s="52">
        <f>L74+L75</f>
        <v>2176681</v>
      </c>
      <c r="M73" s="52">
        <f t="shared" ref="M73:P73" si="27">M74+M75</f>
        <v>2176681</v>
      </c>
      <c r="N73" s="52">
        <f t="shared" si="27"/>
        <v>0</v>
      </c>
      <c r="O73" s="52">
        <f t="shared" si="27"/>
        <v>0</v>
      </c>
      <c r="P73" s="52">
        <f t="shared" si="27"/>
        <v>0</v>
      </c>
      <c r="Q73" s="28">
        <f t="shared" si="12"/>
        <v>2176681</v>
      </c>
      <c r="R73" s="26"/>
      <c r="S73" s="26"/>
    </row>
    <row r="74" spans="1:19" s="4" customFormat="1" ht="31.5" customHeight="1" x14ac:dyDescent="0.25">
      <c r="A74" s="56"/>
      <c r="B74" s="62">
        <v>71920000</v>
      </c>
      <c r="C74" s="31" t="s">
        <v>56</v>
      </c>
      <c r="D74" s="30"/>
      <c r="E74" s="31"/>
      <c r="F74" s="43"/>
      <c r="G74" s="43"/>
      <c r="H74" s="43"/>
      <c r="I74" s="44"/>
      <c r="J74" s="63" t="s">
        <v>36</v>
      </c>
      <c r="K74" s="34" t="s">
        <v>37</v>
      </c>
      <c r="L74" s="52">
        <v>2176681</v>
      </c>
      <c r="M74" s="39">
        <f t="shared" ref="M74" si="28">L74</f>
        <v>2176681</v>
      </c>
      <c r="N74" s="53"/>
      <c r="O74" s="53"/>
      <c r="P74" s="53"/>
      <c r="Q74" s="28">
        <f t="shared" si="12"/>
        <v>2176681</v>
      </c>
      <c r="R74" s="7"/>
      <c r="S74" s="7"/>
    </row>
    <row r="75" spans="1:19" s="4" customFormat="1" ht="31.5" customHeight="1" x14ac:dyDescent="0.25">
      <c r="A75" s="57"/>
      <c r="B75" s="62">
        <v>71920000</v>
      </c>
      <c r="C75" s="31" t="s">
        <v>56</v>
      </c>
      <c r="D75" s="31"/>
      <c r="E75" s="31"/>
      <c r="F75" s="32"/>
      <c r="G75" s="41"/>
      <c r="H75" s="42"/>
      <c r="I75" s="29"/>
      <c r="J75" s="63" t="s">
        <v>33</v>
      </c>
      <c r="K75" s="34" t="s">
        <v>44</v>
      </c>
      <c r="L75" s="28">
        <v>0</v>
      </c>
      <c r="M75" s="28">
        <f>L75</f>
        <v>0</v>
      </c>
      <c r="N75" s="53"/>
      <c r="O75" s="53"/>
      <c r="P75" s="53"/>
      <c r="Q75" s="28">
        <f t="shared" si="12"/>
        <v>0</v>
      </c>
      <c r="R75" s="7"/>
      <c r="S75" s="7"/>
    </row>
    <row r="76" spans="1:19" ht="26.25" x14ac:dyDescent="0.25">
      <c r="Q76" s="13"/>
    </row>
  </sheetData>
  <autoFilter ref="A11:BL75"/>
  <mergeCells count="25">
    <mergeCell ref="A17:A19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O7:O9"/>
    <mergeCell ref="P7:P9"/>
    <mergeCell ref="Q7:Q9"/>
    <mergeCell ref="A6:A10"/>
    <mergeCell ref="I6:I10"/>
    <mergeCell ref="J6:K9"/>
    <mergeCell ref="L6:L9"/>
    <mergeCell ref="H6:H10"/>
    <mergeCell ref="G7:G10"/>
    <mergeCell ref="B6:B10"/>
    <mergeCell ref="C6:C10"/>
    <mergeCell ref="A12:E12"/>
    <mergeCell ref="B13:I13"/>
    <mergeCell ref="A61:A63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  <rowBreaks count="2" manualBreakCount="2">
    <brk id="30" max="16" man="1"/>
    <brk id="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2020-12-24T09:08:26Z</cp:lastPrinted>
  <dcterms:created xsi:type="dcterms:W3CDTF">2015-06-18T05:00:26Z</dcterms:created>
  <dcterms:modified xsi:type="dcterms:W3CDTF">2020-12-29T07:06:32Z</dcterms:modified>
</cp:coreProperties>
</file>