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'2020-2022'!$A$11:$BL$206</definedName>
    <definedName name="_xlnm.Print_Titles" localSheetId="0">'2020-2022'!$11:$11</definedName>
    <definedName name="_xlnm.Print_Area" localSheetId="0">'2020-2022'!$A$1:$Q$206</definedName>
  </definedNames>
  <calcPr calcId="152511"/>
</workbook>
</file>

<file path=xl/calcChain.xml><?xml version="1.0" encoding="utf-8"?>
<calcChain xmlns="http://schemas.openxmlformats.org/spreadsheetml/2006/main">
  <c r="M145" i="1" l="1"/>
  <c r="N145" i="1"/>
  <c r="L145" i="1"/>
  <c r="M143" i="1"/>
  <c r="N143" i="1"/>
  <c r="L143" i="1"/>
  <c r="M141" i="1"/>
  <c r="N141" i="1"/>
  <c r="L141" i="1"/>
  <c r="M118" i="1"/>
  <c r="N118" i="1"/>
  <c r="L118" i="1"/>
  <c r="M116" i="1"/>
  <c r="N116" i="1"/>
  <c r="L116" i="1"/>
  <c r="M114" i="1"/>
  <c r="N114" i="1"/>
  <c r="L114" i="1"/>
  <c r="L98" i="1" l="1"/>
  <c r="L74" i="1"/>
  <c r="I12" i="1" l="1"/>
  <c r="H12" i="1"/>
  <c r="N74" i="1"/>
  <c r="O74" i="1"/>
  <c r="P74" i="1"/>
  <c r="N98" i="1"/>
  <c r="O98" i="1"/>
  <c r="P98" i="1"/>
  <c r="Q158" i="1" l="1"/>
  <c r="P157" i="1"/>
  <c r="P156" i="1" s="1"/>
  <c r="O157" i="1"/>
  <c r="N156" i="1"/>
  <c r="M156" i="1"/>
  <c r="L156" i="1"/>
  <c r="Q157" i="1" l="1"/>
  <c r="O156" i="1"/>
  <c r="Q156" i="1" s="1"/>
  <c r="L111" i="1" l="1"/>
  <c r="L108" i="1"/>
  <c r="L105" i="1"/>
  <c r="L101" i="1"/>
  <c r="L94" i="1"/>
  <c r="L91" i="1"/>
  <c r="L88" i="1"/>
  <c r="L84" i="1"/>
  <c r="L81" i="1"/>
  <c r="L77" i="1"/>
  <c r="L71" i="1"/>
  <c r="L68" i="1"/>
  <c r="L65" i="1"/>
  <c r="L62" i="1"/>
  <c r="L59" i="1"/>
  <c r="L56" i="1"/>
  <c r="L53" i="1"/>
  <c r="L49" i="1"/>
  <c r="L46" i="1"/>
  <c r="L43" i="1"/>
  <c r="L40" i="1"/>
  <c r="L37" i="1"/>
  <c r="L33" i="1"/>
  <c r="L30" i="1"/>
  <c r="L27" i="1"/>
  <c r="L24" i="1"/>
  <c r="L21" i="1"/>
  <c r="L17" i="1"/>
  <c r="L14" i="1"/>
  <c r="M36" i="1" l="1"/>
  <c r="M35" i="1"/>
  <c r="M34" i="1"/>
  <c r="M33" i="1" l="1"/>
  <c r="Q13" i="1" l="1"/>
  <c r="O163" i="1" l="1"/>
  <c r="P163" i="1" s="1"/>
  <c r="M112" i="1" l="1"/>
  <c r="M109" i="1"/>
  <c r="M106" i="1"/>
  <c r="M103" i="1"/>
  <c r="M102" i="1"/>
  <c r="M99" i="1"/>
  <c r="M96" i="1"/>
  <c r="M95" i="1"/>
  <c r="M92" i="1"/>
  <c r="M89" i="1"/>
  <c r="M86" i="1"/>
  <c r="M85" i="1"/>
  <c r="M82" i="1"/>
  <c r="M79" i="1"/>
  <c r="M78" i="1"/>
  <c r="M75" i="1"/>
  <c r="M72" i="1"/>
  <c r="M69" i="1"/>
  <c r="M66" i="1"/>
  <c r="M63" i="1"/>
  <c r="M60" i="1"/>
  <c r="M57" i="1"/>
  <c r="M54" i="1"/>
  <c r="M51" i="1"/>
  <c r="M50" i="1"/>
  <c r="M47" i="1"/>
  <c r="M44" i="1"/>
  <c r="M41" i="1"/>
  <c r="M38" i="1"/>
  <c r="M31" i="1"/>
  <c r="M28" i="1"/>
  <c r="M25" i="1"/>
  <c r="M22" i="1"/>
  <c r="M19" i="1"/>
  <c r="M18" i="1"/>
  <c r="M15" i="1"/>
  <c r="Q75" i="1" l="1"/>
  <c r="M76" i="1" l="1"/>
  <c r="M74" i="1" s="1"/>
  <c r="M58" i="1"/>
  <c r="Q76" i="1" l="1"/>
  <c r="Q74" i="1"/>
  <c r="M113" i="1"/>
  <c r="M110" i="1"/>
  <c r="M107" i="1"/>
  <c r="M104" i="1"/>
  <c r="M100" i="1"/>
  <c r="M98" i="1" s="1"/>
  <c r="M97" i="1"/>
  <c r="M93" i="1"/>
  <c r="M90" i="1"/>
  <c r="M87" i="1"/>
  <c r="M83" i="1"/>
  <c r="M80" i="1"/>
  <c r="M73" i="1"/>
  <c r="M70" i="1"/>
  <c r="M67" i="1"/>
  <c r="M64" i="1"/>
  <c r="M61" i="1"/>
  <c r="M55" i="1"/>
  <c r="M52" i="1"/>
  <c r="M48" i="1"/>
  <c r="M45" i="1" l="1"/>
  <c r="M42" i="1"/>
  <c r="M39" i="1"/>
  <c r="M32" i="1"/>
  <c r="M29" i="1"/>
  <c r="M26" i="1"/>
  <c r="M20" i="1"/>
  <c r="M23" i="1" l="1"/>
  <c r="M16" i="1"/>
  <c r="P205" i="1" l="1"/>
  <c r="O205" i="1"/>
  <c r="P202" i="1"/>
  <c r="O202" i="1"/>
  <c r="P199" i="1"/>
  <c r="O199" i="1"/>
  <c r="P196" i="1"/>
  <c r="O196" i="1"/>
  <c r="P193" i="1"/>
  <c r="O193" i="1"/>
  <c r="P190" i="1"/>
  <c r="O190" i="1"/>
  <c r="P187" i="1"/>
  <c r="O187" i="1"/>
  <c r="P184" i="1"/>
  <c r="O184" i="1"/>
  <c r="P181" i="1"/>
  <c r="O181" i="1"/>
  <c r="P178" i="1"/>
  <c r="O178" i="1"/>
  <c r="P175" i="1"/>
  <c r="O175" i="1"/>
  <c r="P172" i="1"/>
  <c r="O172" i="1"/>
  <c r="P169" i="1"/>
  <c r="O169" i="1"/>
  <c r="P166" i="1"/>
  <c r="O166" i="1"/>
  <c r="P160" i="1"/>
  <c r="O160" i="1"/>
  <c r="P154" i="1"/>
  <c r="O154" i="1"/>
  <c r="P151" i="1"/>
  <c r="O151" i="1"/>
  <c r="P148" i="1"/>
  <c r="O148" i="1"/>
  <c r="P146" i="1"/>
  <c r="P145" i="1" s="1"/>
  <c r="O146" i="1"/>
  <c r="O145" i="1" s="1"/>
  <c r="P144" i="1"/>
  <c r="P143" i="1" s="1"/>
  <c r="O144" i="1"/>
  <c r="O143" i="1" s="1"/>
  <c r="P142" i="1"/>
  <c r="P141" i="1" s="1"/>
  <c r="O142" i="1"/>
  <c r="O141" i="1" s="1"/>
  <c r="P139" i="1"/>
  <c r="O139" i="1"/>
  <c r="P136" i="1"/>
  <c r="O136" i="1"/>
  <c r="P133" i="1"/>
  <c r="O133" i="1"/>
  <c r="P130" i="1"/>
  <c r="O130" i="1"/>
  <c r="P127" i="1"/>
  <c r="O127" i="1"/>
  <c r="P124" i="1"/>
  <c r="O124" i="1"/>
  <c r="P121" i="1"/>
  <c r="O121" i="1"/>
  <c r="P119" i="1"/>
  <c r="P118" i="1" s="1"/>
  <c r="O119" i="1"/>
  <c r="O118" i="1" s="1"/>
  <c r="P117" i="1"/>
  <c r="P116" i="1" s="1"/>
  <c r="O117" i="1"/>
  <c r="O116" i="1" s="1"/>
  <c r="P115" i="1"/>
  <c r="P114" i="1" s="1"/>
  <c r="O115" i="1"/>
  <c r="O114" i="1" s="1"/>
  <c r="M204" i="1" l="1"/>
  <c r="N204" i="1"/>
  <c r="M201" i="1"/>
  <c r="N201" i="1"/>
  <c r="M198" i="1"/>
  <c r="N198" i="1"/>
  <c r="M195" i="1"/>
  <c r="N195" i="1"/>
  <c r="M192" i="1"/>
  <c r="N192" i="1"/>
  <c r="M189" i="1"/>
  <c r="N189" i="1"/>
  <c r="M186" i="1"/>
  <c r="N186" i="1"/>
  <c r="M183" i="1"/>
  <c r="N183" i="1"/>
  <c r="M180" i="1"/>
  <c r="N180" i="1"/>
  <c r="M177" i="1"/>
  <c r="N177" i="1"/>
  <c r="M174" i="1"/>
  <c r="N174" i="1"/>
  <c r="M171" i="1"/>
  <c r="N171" i="1"/>
  <c r="M168" i="1"/>
  <c r="N168" i="1"/>
  <c r="M165" i="1"/>
  <c r="N165" i="1"/>
  <c r="M162" i="1"/>
  <c r="N162" i="1"/>
  <c r="M159" i="1"/>
  <c r="N159" i="1"/>
  <c r="M153" i="1"/>
  <c r="N153" i="1"/>
  <c r="M150" i="1"/>
  <c r="N150" i="1"/>
  <c r="M147" i="1"/>
  <c r="N147" i="1"/>
  <c r="M138" i="1"/>
  <c r="N138" i="1"/>
  <c r="M135" i="1"/>
  <c r="N135" i="1"/>
  <c r="M132" i="1"/>
  <c r="N132" i="1"/>
  <c r="M129" i="1"/>
  <c r="N129" i="1"/>
  <c r="M126" i="1"/>
  <c r="N126" i="1"/>
  <c r="M123" i="1"/>
  <c r="N123" i="1"/>
  <c r="M120" i="1"/>
  <c r="N120" i="1"/>
  <c r="N111" i="1"/>
  <c r="O111" i="1"/>
  <c r="P111" i="1"/>
  <c r="N108" i="1"/>
  <c r="O108" i="1"/>
  <c r="P108" i="1"/>
  <c r="N105" i="1"/>
  <c r="O105" i="1"/>
  <c r="P105" i="1"/>
  <c r="N101" i="1"/>
  <c r="O101" i="1"/>
  <c r="P101" i="1"/>
  <c r="N94" i="1"/>
  <c r="O94" i="1"/>
  <c r="P94" i="1"/>
  <c r="N91" i="1"/>
  <c r="O91" i="1"/>
  <c r="P91" i="1"/>
  <c r="N88" i="1"/>
  <c r="O88" i="1"/>
  <c r="P88" i="1"/>
  <c r="N84" i="1"/>
  <c r="O84" i="1"/>
  <c r="P84" i="1"/>
  <c r="N81" i="1"/>
  <c r="O81" i="1"/>
  <c r="P81" i="1"/>
  <c r="N77" i="1"/>
  <c r="O77" i="1"/>
  <c r="P77" i="1"/>
  <c r="N71" i="1"/>
  <c r="O71" i="1"/>
  <c r="P71" i="1"/>
  <c r="N68" i="1"/>
  <c r="O68" i="1"/>
  <c r="P68" i="1"/>
  <c r="N65" i="1"/>
  <c r="O65" i="1"/>
  <c r="P65" i="1"/>
  <c r="N62" i="1"/>
  <c r="O62" i="1"/>
  <c r="P62" i="1"/>
  <c r="N59" i="1"/>
  <c r="O59" i="1"/>
  <c r="P59" i="1"/>
  <c r="N56" i="1"/>
  <c r="O56" i="1"/>
  <c r="P56" i="1"/>
  <c r="N53" i="1"/>
  <c r="O53" i="1"/>
  <c r="P53" i="1"/>
  <c r="N49" i="1"/>
  <c r="O49" i="1"/>
  <c r="P49" i="1"/>
  <c r="N46" i="1"/>
  <c r="O46" i="1"/>
  <c r="P46" i="1"/>
  <c r="N40" i="1"/>
  <c r="O40" i="1"/>
  <c r="P40" i="1"/>
  <c r="N37" i="1"/>
  <c r="O37" i="1"/>
  <c r="P37" i="1"/>
  <c r="N33" i="1"/>
  <c r="O33" i="1"/>
  <c r="P33" i="1"/>
  <c r="N30" i="1"/>
  <c r="O30" i="1"/>
  <c r="P30" i="1"/>
  <c r="N27" i="1"/>
  <c r="O27" i="1"/>
  <c r="P27" i="1"/>
  <c r="N24" i="1"/>
  <c r="O24" i="1"/>
  <c r="P24" i="1"/>
  <c r="M21" i="1"/>
  <c r="N21" i="1"/>
  <c r="O21" i="1"/>
  <c r="P21" i="1"/>
  <c r="M17" i="1"/>
  <c r="N17" i="1"/>
  <c r="O17" i="1"/>
  <c r="P17" i="1"/>
  <c r="M14" i="1"/>
  <c r="N14" i="1"/>
  <c r="O14" i="1"/>
  <c r="P14" i="1"/>
  <c r="Q206" i="1"/>
  <c r="Q203" i="1"/>
  <c r="Q200" i="1"/>
  <c r="Q197" i="1"/>
  <c r="Q194" i="1"/>
  <c r="Q191" i="1"/>
  <c r="Q188" i="1"/>
  <c r="Q185" i="1"/>
  <c r="Q182" i="1"/>
  <c r="Q179" i="1"/>
  <c r="Q176" i="1"/>
  <c r="Q173" i="1"/>
  <c r="Q170" i="1"/>
  <c r="Q167" i="1"/>
  <c r="Q164" i="1"/>
  <c r="Q161" i="1"/>
  <c r="Q155" i="1"/>
  <c r="Q152" i="1"/>
  <c r="Q149" i="1"/>
  <c r="Q140" i="1"/>
  <c r="Q137" i="1"/>
  <c r="Q134" i="1"/>
  <c r="Q131" i="1"/>
  <c r="Q128" i="1"/>
  <c r="Q125" i="1"/>
  <c r="Q122" i="1"/>
  <c r="Q112" i="1"/>
  <c r="Q109" i="1"/>
  <c r="Q106" i="1"/>
  <c r="Q103" i="1"/>
  <c r="Q102" i="1"/>
  <c r="Q99" i="1"/>
  <c r="Q96" i="1"/>
  <c r="Q95" i="1"/>
  <c r="Q92" i="1"/>
  <c r="Q89" i="1"/>
  <c r="Q86" i="1"/>
  <c r="Q85" i="1"/>
  <c r="Q82" i="1"/>
  <c r="Q79" i="1"/>
  <c r="Q78" i="1"/>
  <c r="Q72" i="1"/>
  <c r="Q69" i="1"/>
  <c r="Q66" i="1"/>
  <c r="Q63" i="1"/>
  <c r="Q60" i="1"/>
  <c r="Q57" i="1"/>
  <c r="Q54" i="1"/>
  <c r="Q51" i="1"/>
  <c r="Q50" i="1"/>
  <c r="Q47" i="1"/>
  <c r="Q44" i="1"/>
  <c r="Q41" i="1"/>
  <c r="Q38" i="1"/>
  <c r="Q35" i="1"/>
  <c r="Q34" i="1"/>
  <c r="Q31" i="1"/>
  <c r="Q28" i="1"/>
  <c r="Q25" i="1"/>
  <c r="Q23" i="1"/>
  <c r="Q22" i="1"/>
  <c r="Q20" i="1"/>
  <c r="Q19" i="1"/>
  <c r="Q18" i="1"/>
  <c r="Q16" i="1"/>
  <c r="Q15" i="1"/>
  <c r="Q17" i="1" l="1"/>
  <c r="Q14" i="1"/>
  <c r="Q21" i="1"/>
  <c r="L204" i="1" l="1"/>
  <c r="L201" i="1"/>
  <c r="L198" i="1"/>
  <c r="L195" i="1"/>
  <c r="L192" i="1"/>
  <c r="L189" i="1"/>
  <c r="L186" i="1"/>
  <c r="L183" i="1"/>
  <c r="L180" i="1"/>
  <c r="L177" i="1"/>
  <c r="L174" i="1"/>
  <c r="L171" i="1"/>
  <c r="L168" i="1"/>
  <c r="L165" i="1"/>
  <c r="L162" i="1"/>
  <c r="L159" i="1"/>
  <c r="L153" i="1"/>
  <c r="L150" i="1"/>
  <c r="L147" i="1"/>
  <c r="L138" i="1"/>
  <c r="L135" i="1"/>
  <c r="L132" i="1"/>
  <c r="L129" i="1"/>
  <c r="L126" i="1"/>
  <c r="L123" i="1"/>
  <c r="L120" i="1"/>
  <c r="Q45" i="1"/>
  <c r="P43" i="1"/>
  <c r="O43" i="1"/>
  <c r="N43" i="1"/>
  <c r="L12" i="1" l="1"/>
  <c r="N12" i="1"/>
  <c r="M81" i="1"/>
  <c r="Q81" i="1" s="1"/>
  <c r="Q83" i="1"/>
  <c r="M108" i="1"/>
  <c r="Q108" i="1" s="1"/>
  <c r="Q110" i="1"/>
  <c r="P180" i="1"/>
  <c r="O180" i="1"/>
  <c r="M24" i="1"/>
  <c r="Q26" i="1"/>
  <c r="Q39" i="1"/>
  <c r="M37" i="1"/>
  <c r="Q37" i="1" s="1"/>
  <c r="M46" i="1"/>
  <c r="Q46" i="1" s="1"/>
  <c r="Q48" i="1"/>
  <c r="M59" i="1"/>
  <c r="Q59" i="1" s="1"/>
  <c r="Q61" i="1"/>
  <c r="M71" i="1"/>
  <c r="Q71" i="1" s="1"/>
  <c r="Q73" i="1"/>
  <c r="Q100" i="1"/>
  <c r="Q98" i="1"/>
  <c r="M111" i="1"/>
  <c r="Q111" i="1" s="1"/>
  <c r="Q113" i="1"/>
  <c r="P129" i="1"/>
  <c r="O129" i="1"/>
  <c r="P159" i="1"/>
  <c r="O159" i="1"/>
  <c r="P171" i="1"/>
  <c r="O171" i="1"/>
  <c r="P183" i="1"/>
  <c r="O183" i="1"/>
  <c r="P195" i="1"/>
  <c r="O195" i="1"/>
  <c r="M27" i="1"/>
  <c r="Q27" i="1" s="1"/>
  <c r="Q29" i="1"/>
  <c r="M40" i="1"/>
  <c r="Q40" i="1" s="1"/>
  <c r="Q42" i="1"/>
  <c r="Q33" i="1"/>
  <c r="Q36" i="1"/>
  <c r="M56" i="1"/>
  <c r="Q56" i="1" s="1"/>
  <c r="Q58" i="1"/>
  <c r="M68" i="1"/>
  <c r="Q68" i="1" s="1"/>
  <c r="Q70" i="1"/>
  <c r="M88" i="1"/>
  <c r="Q88" i="1" s="1"/>
  <c r="Q90" i="1"/>
  <c r="M94" i="1"/>
  <c r="Q94" i="1" s="1"/>
  <c r="Q97" i="1"/>
  <c r="O126" i="1"/>
  <c r="P138" i="1"/>
  <c r="O138" i="1"/>
  <c r="P153" i="1"/>
  <c r="O153" i="1"/>
  <c r="P168" i="1"/>
  <c r="O168" i="1"/>
  <c r="P192" i="1"/>
  <c r="O192" i="1"/>
  <c r="P204" i="1"/>
  <c r="O204" i="1"/>
  <c r="M49" i="1"/>
  <c r="Q49" i="1" s="1"/>
  <c r="Q52" i="1"/>
  <c r="M62" i="1"/>
  <c r="Q62" i="1" s="1"/>
  <c r="Q64" i="1"/>
  <c r="M101" i="1"/>
  <c r="Q101" i="1" s="1"/>
  <c r="Q104" i="1"/>
  <c r="O120" i="1"/>
  <c r="O132" i="1"/>
  <c r="O147" i="1"/>
  <c r="O162" i="1"/>
  <c r="O174" i="1"/>
  <c r="O186" i="1"/>
  <c r="O198" i="1"/>
  <c r="M30" i="1"/>
  <c r="Q30" i="1" s="1"/>
  <c r="Q32" i="1"/>
  <c r="M53" i="1"/>
  <c r="Q53" i="1" s="1"/>
  <c r="Q55" i="1"/>
  <c r="M65" i="1"/>
  <c r="Q65" i="1" s="1"/>
  <c r="Q67" i="1"/>
  <c r="M77" i="1"/>
  <c r="Q77" i="1" s="1"/>
  <c r="Q80" i="1"/>
  <c r="M84" i="1"/>
  <c r="Q84" i="1" s="1"/>
  <c r="Q87" i="1"/>
  <c r="M91" i="1"/>
  <c r="Q91" i="1" s="1"/>
  <c r="Q93" i="1"/>
  <c r="Q107" i="1"/>
  <c r="M105" i="1"/>
  <c r="Q105" i="1" s="1"/>
  <c r="O123" i="1"/>
  <c r="O135" i="1"/>
  <c r="O150" i="1"/>
  <c r="O165" i="1"/>
  <c r="O177" i="1"/>
  <c r="O189" i="1"/>
  <c r="O201" i="1"/>
  <c r="P126" i="1"/>
  <c r="P132" i="1"/>
  <c r="P198" i="1"/>
  <c r="P186" i="1"/>
  <c r="P174" i="1"/>
  <c r="P162" i="1"/>
  <c r="P120" i="1"/>
  <c r="P147" i="1"/>
  <c r="P150" i="1"/>
  <c r="P165" i="1"/>
  <c r="P177" i="1"/>
  <c r="P189" i="1"/>
  <c r="P201" i="1"/>
  <c r="M43" i="1"/>
  <c r="Q43" i="1" s="1"/>
  <c r="P123" i="1"/>
  <c r="P135" i="1"/>
  <c r="P12" i="1" l="1"/>
  <c r="O12" i="1"/>
  <c r="M12" i="1"/>
  <c r="Q180" i="1"/>
  <c r="Q168" i="1"/>
  <c r="Q196" i="1"/>
  <c r="Q129" i="1"/>
  <c r="Q160" i="1"/>
  <c r="Q172" i="1"/>
  <c r="Q171" i="1"/>
  <c r="Q142" i="1"/>
  <c r="Q121" i="1"/>
  <c r="Q202" i="1"/>
  <c r="Q138" i="1"/>
  <c r="Q195" i="1"/>
  <c r="Q201" i="1"/>
  <c r="Q133" i="1"/>
  <c r="Q127" i="1"/>
  <c r="Q132" i="1"/>
  <c r="Q169" i="1"/>
  <c r="Q126" i="1"/>
  <c r="Q186" i="1"/>
  <c r="Q151" i="1"/>
  <c r="Q118" i="1"/>
  <c r="Q116" i="1"/>
  <c r="Q198" i="1"/>
  <c r="Q205" i="1"/>
  <c r="Q154" i="1"/>
  <c r="Q124" i="1"/>
  <c r="Q144" i="1"/>
  <c r="Q204" i="1"/>
  <c r="Q143" i="1"/>
  <c r="Q166" i="1"/>
  <c r="Q115" i="1"/>
  <c r="Q120" i="1"/>
  <c r="Q114" i="1"/>
  <c r="Q187" i="1"/>
  <c r="Q119" i="1"/>
  <c r="Q181" i="1"/>
  <c r="Q150" i="1"/>
  <c r="Q123" i="1"/>
  <c r="Q178" i="1"/>
  <c r="Q135" i="1"/>
  <c r="Q199" i="1"/>
  <c r="Q148" i="1"/>
  <c r="Q193" i="1"/>
  <c r="Q183" i="1"/>
  <c r="Q177" i="1"/>
  <c r="Q136" i="1"/>
  <c r="Q147" i="1"/>
  <c r="Q192" i="1"/>
  <c r="Q139" i="1"/>
  <c r="Q184" i="1"/>
  <c r="Q117" i="1"/>
  <c r="Q165" i="1"/>
  <c r="Q175" i="1"/>
  <c r="Q24" i="1"/>
  <c r="Q174" i="1"/>
  <c r="Q190" i="1"/>
  <c r="Q146" i="1"/>
  <c r="Q163" i="1"/>
  <c r="Q141" i="1"/>
  <c r="Q189" i="1"/>
  <c r="Q145" i="1"/>
  <c r="Q162" i="1"/>
  <c r="Q153" i="1"/>
  <c r="Q159" i="1"/>
  <c r="Q130" i="1"/>
  <c r="Q12" i="1" l="1"/>
</calcChain>
</file>

<file path=xl/sharedStrings.xml><?xml version="1.0" encoding="utf-8"?>
<sst xmlns="http://schemas.openxmlformats.org/spreadsheetml/2006/main" count="827" uniqueCount="103">
  <si>
    <t>Х</t>
  </si>
  <si>
    <t>г. Новый Уренгой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</si>
  <si>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</si>
  <si>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</si>
  <si>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</si>
  <si>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</si>
  <si>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</si>
  <si>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</si>
  <si>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</si>
  <si>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</si>
  <si>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</si>
  <si>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</si>
  <si>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</si>
  <si>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</si>
  <si>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</si>
  <si>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</si>
  <si>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</si>
  <si>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</si>
  <si>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</si>
  <si>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</si>
  <si>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</si>
  <si>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6А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</si>
  <si>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</si>
  <si>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</si>
  <si>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</si>
  <si>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</si>
  <si>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</si>
  <si>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</si>
  <si>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8А</t>
  </si>
  <si>
    <t xml:space="preserve">ул. Геологоразведчиков </t>
  </si>
  <si>
    <t>ул. Интернациональная</t>
  </si>
  <si>
    <t>ул. Надымская</t>
  </si>
  <si>
    <t>ул. Сибирская</t>
  </si>
  <si>
    <t>ремонт фасада</t>
  </si>
  <si>
    <t>10</t>
  </si>
  <si>
    <t>услуги по строительному контролю</t>
  </si>
  <si>
    <t>ремонт крыши</t>
  </si>
  <si>
    <t>08</t>
  </si>
  <si>
    <t>11</t>
  </si>
  <si>
    <t>2А</t>
  </si>
  <si>
    <t>13</t>
  </si>
  <si>
    <t>1</t>
  </si>
  <si>
    <t>2</t>
  </si>
  <si>
    <t>17</t>
  </si>
  <si>
    <t>4</t>
  </si>
  <si>
    <t>1А</t>
  </si>
  <si>
    <t>ул. 26 Съезда КПСС</t>
  </si>
  <si>
    <t>3А</t>
  </si>
  <si>
    <t>11/1</t>
  </si>
  <si>
    <t>13/1</t>
  </si>
  <si>
    <t>2Б</t>
  </si>
  <si>
    <t>7Б</t>
  </si>
  <si>
    <t>7Д</t>
  </si>
  <si>
    <t>5А</t>
  </si>
  <si>
    <t>ул. Юбилейная</t>
  </si>
  <si>
    <t>1В</t>
  </si>
  <si>
    <t>1Г</t>
  </si>
  <si>
    <t>06</t>
  </si>
  <si>
    <t>21</t>
  </si>
  <si>
    <t>96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</si>
  <si>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</si>
  <si>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</si>
  <si>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</si>
  <si>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</si>
  <si>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</si>
  <si>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</si>
  <si>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</si>
  <si>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</si>
  <si>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</si>
  <si>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</si>
  <si>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</si>
  <si>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</si>
  <si>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</si>
  <si>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</si>
  <si>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</si>
  <si>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</si>
  <si>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</si>
  <si>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</si>
  <si>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</si>
  <si>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</si>
  <si>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</si>
  <si>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</si>
  <si>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</si>
  <si>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ремонт, замена, модернизация лифтов, ремонт лифтовых шахт, машинных и блочных помещений</t>
  </si>
  <si>
    <t>Ассигнования, не распределенные муниципальным образованием город Новый Уренгой в 2020 году</t>
  </si>
  <si>
    <t>Итого: муниципальное образование город Новый Уренгой за 2020 год</t>
  </si>
  <si>
    <t>мкр. Дружба</t>
  </si>
  <si>
    <t>мкр. Мирный</t>
  </si>
  <si>
    <t>мкр. Приозерный</t>
  </si>
  <si>
    <t>мкр. Юбилейный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</si>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</sst>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ont="1" applyFill="1"/>
    <xf numFmtId="0" fontId="0" fillId="2" borderId="0" xfId="0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/>
    <xf numFmtId="0" fontId="9" fillId="2" borderId="0" xfId="0" applyFont="1" applyFill="1"/>
    <xf numFmtId="4" fontId="9" fillId="2" borderId="0" xfId="0" applyNumberFormat="1" applyFont="1" applyFill="1"/>
    <xf numFmtId="0" fontId="5" fillId="2" borderId="0" xfId="0" applyFont="1" applyFill="1"/>
    <xf numFmtId="0" fontId="4" fillId="2" borderId="0" xfId="0" applyFont="1" applyFill="1"/>
    <xf numFmtId="0" fontId="2" fillId="2" borderId="1" xfId="0" applyFont="1" applyFill="1" applyBorder="1"/>
    <xf numFmtId="3" fontId="13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Alignment="1">
      <alignment vertical="top"/>
    </xf>
    <xf numFmtId="4" fontId="1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2" fillId="2" borderId="0" xfId="0" applyFont="1" applyFill="1" applyBorder="1"/>
    <xf numFmtId="0" fontId="7" fillId="2" borderId="0" xfId="0" applyFont="1" applyFill="1" applyBorder="1" applyAlignment="1">
      <alignment vertical="top"/>
    </xf>
    <xf numFmtId="0" fontId="2" fillId="2" borderId="2" xfId="0" applyFont="1" applyFill="1" applyBorder="1"/>
    <xf numFmtId="0" fontId="6" fillId="2" borderId="0" xfId="0" applyFont="1" applyFill="1" applyBorder="1"/>
    <xf numFmtId="0" fontId="16" fillId="0" borderId="0" xfId="0" applyFont="1" applyFill="1" applyAlignment="1">
      <alignment horizontal="center" vertical="top"/>
    </xf>
    <xf numFmtId="4" fontId="16" fillId="0" borderId="0" xfId="0" applyNumberFormat="1" applyFont="1" applyFill="1" applyAlignment="1">
      <alignment horizontal="center" vertical="top"/>
    </xf>
    <xf numFmtId="3" fontId="16" fillId="0" borderId="0" xfId="0" applyNumberFormat="1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49" fontId="12" fillId="2" borderId="1" xfId="1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4" fontId="0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wrapText="1"/>
    </xf>
    <xf numFmtId="49" fontId="14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top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1" xfId="4" applyFont="1" applyFill="1" applyBorder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center" vertical="top"/>
    </xf>
    <xf numFmtId="3" fontId="1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4" fontId="12" fillId="2" borderId="1" xfId="1" applyNumberFormat="1" applyFont="1" applyFill="1" applyBorder="1" applyAlignment="1">
      <alignment horizontal="center" vertical="top" wrapText="1"/>
    </xf>
    <xf numFmtId="4" fontId="13" fillId="2" borderId="1" xfId="1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/>
    </xf>
    <xf numFmtId="4" fontId="12" fillId="2" borderId="6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center" vertical="center" textRotation="90" wrapText="1"/>
    </xf>
    <xf numFmtId="4" fontId="12" fillId="0" borderId="5" xfId="0" applyNumberFormat="1" applyFont="1" applyFill="1" applyBorder="1" applyAlignment="1">
      <alignment horizontal="center" vertical="center" textRotation="90" wrapText="1"/>
    </xf>
    <xf numFmtId="4" fontId="12" fillId="0" borderId="7" xfId="0" applyNumberFormat="1" applyFont="1" applyFill="1" applyBorder="1" applyAlignment="1">
      <alignment horizontal="center" vertical="center" textRotation="90" wrapText="1"/>
    </xf>
    <xf numFmtId="4" fontId="12" fillId="0" borderId="6" xfId="0" applyNumberFormat="1" applyFont="1" applyFill="1" applyBorder="1" applyAlignment="1">
      <alignment horizontal="center" vertical="center" textRotation="90" wrapText="1"/>
    </xf>
    <xf numFmtId="4" fontId="12" fillId="0" borderId="1" xfId="0" applyNumberFormat="1" applyFont="1" applyFill="1" applyBorder="1" applyAlignment="1">
      <alignment horizontal="center" vertical="center" textRotation="90" wrapText="1"/>
    </xf>
    <xf numFmtId="3" fontId="14" fillId="0" borderId="1" xfId="0" applyNumberFormat="1" applyFont="1" applyFill="1" applyBorder="1" applyAlignment="1">
      <alignment horizontal="center" vertical="top" textRotation="90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07"/>
  <sheetViews>
    <sheetView tabSelected="1" view="pageBreakPreview" zoomScale="76" zoomScaleNormal="76" zoomScaleSheetLayoutView="76" zoomScalePageLayoutView="60" workbookViewId="0">
      <selection activeCell="J218" sqref="J218"/>
    </sheetView>
  </sheetViews>
  <sheetFormatPr defaultColWidth="9.140625" defaultRowHeight="15" x14ac:dyDescent="0.25"/>
  <cols>
    <col min="1" max="1" width="5.5703125" style="27" customWidth="1"/>
    <col min="2" max="2" width="14.140625" style="27" customWidth="1"/>
    <col min="3" max="3" width="28.85546875" style="21" customWidth="1"/>
    <col min="4" max="4" width="24.42578125" style="21" customWidth="1"/>
    <col min="5" max="5" width="36" style="21" customWidth="1"/>
    <col min="6" max="6" width="19.42578125" style="28" customWidth="1"/>
    <col min="7" max="7" width="14.28515625" style="27" customWidth="1"/>
    <col min="8" max="8" width="18.7109375" style="19" customWidth="1"/>
    <col min="9" max="9" width="15.5703125" style="29" customWidth="1"/>
    <col min="10" max="10" width="50" style="22" customWidth="1"/>
    <col min="11" max="11" width="10" style="21" customWidth="1"/>
    <col min="12" max="12" width="19.5703125" style="19" customWidth="1"/>
    <col min="13" max="13" width="21.140625" style="19" customWidth="1"/>
    <col min="14" max="14" width="14.7109375" style="19" customWidth="1"/>
    <col min="15" max="15" width="22" style="19" customWidth="1"/>
    <col min="16" max="16" width="21.5703125" style="19" customWidth="1"/>
    <col min="17" max="17" width="19.85546875" style="19" customWidth="1"/>
    <col min="18" max="18" width="21.28515625" style="5" customWidth="1"/>
    <col min="19" max="19" width="9.140625" style="5"/>
    <col min="20" max="16384" width="9.140625" style="2"/>
  </cols>
  <sheetData>
    <row r="1" spans="1:19" ht="11.25" customHeight="1" x14ac:dyDescent="0.25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9" ht="9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9" ht="18" customHeight="1" x14ac:dyDescent="0.25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9" ht="17.45" customHeight="1" x14ac:dyDescent="0.25">
      <c r="A4" s="71" t="s">
        <v>102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9" ht="11.25" customHeight="1" x14ac:dyDescent="0.25">
      <c r="A5" s="50"/>
      <c r="B5" s="50"/>
      <c r="C5" s="51"/>
      <c r="D5" s="51"/>
      <c r="E5" s="51"/>
      <c r="F5" s="52"/>
      <c r="G5" s="50"/>
      <c r="H5" s="49"/>
      <c r="I5" s="53"/>
      <c r="J5" s="54"/>
      <c r="K5" s="51"/>
      <c r="L5" s="49"/>
      <c r="M5" s="49"/>
      <c r="N5" s="49"/>
      <c r="O5" s="49"/>
      <c r="P5" s="49"/>
      <c r="Q5" s="49"/>
    </row>
    <row r="6" spans="1:19" ht="62.25" customHeight="1" x14ac:dyDescent="0.25">
      <c r="A6" s="73" t="s">
        <v>11</v>
      </c>
      <c r="B6" s="73" t="s">
        <v>100</v>
      </c>
      <c r="C6" s="73" t="s">
        <v>101</v>
      </c>
      <c r="D6" s="75" t="s">
        <v>7</v>
      </c>
      <c r="E6" s="76"/>
      <c r="F6" s="76"/>
      <c r="G6" s="77"/>
      <c r="H6" s="74" t="s">
        <v>98</v>
      </c>
      <c r="I6" s="83" t="s">
        <v>12</v>
      </c>
      <c r="J6" s="73" t="s">
        <v>90</v>
      </c>
      <c r="K6" s="73"/>
      <c r="L6" s="74" t="s">
        <v>16</v>
      </c>
      <c r="M6" s="72" t="s">
        <v>93</v>
      </c>
      <c r="N6" s="72"/>
      <c r="O6" s="72"/>
      <c r="P6" s="72"/>
      <c r="Q6" s="72"/>
    </row>
    <row r="7" spans="1:19" ht="93.75" customHeight="1" x14ac:dyDescent="0.25">
      <c r="A7" s="73"/>
      <c r="B7" s="73"/>
      <c r="C7" s="73"/>
      <c r="D7" s="73" t="s">
        <v>97</v>
      </c>
      <c r="E7" s="73" t="s">
        <v>95</v>
      </c>
      <c r="F7" s="74" t="s">
        <v>13</v>
      </c>
      <c r="G7" s="73" t="s">
        <v>99</v>
      </c>
      <c r="H7" s="74"/>
      <c r="I7" s="83"/>
      <c r="J7" s="73"/>
      <c r="K7" s="73"/>
      <c r="L7" s="74"/>
      <c r="M7" s="78" t="s">
        <v>91</v>
      </c>
      <c r="N7" s="79" t="s">
        <v>10</v>
      </c>
      <c r="O7" s="82" t="s">
        <v>6</v>
      </c>
      <c r="P7" s="82" t="s">
        <v>5</v>
      </c>
      <c r="Q7" s="82" t="s">
        <v>2</v>
      </c>
    </row>
    <row r="8" spans="1:19" ht="70.5" customHeight="1" x14ac:dyDescent="0.25">
      <c r="A8" s="73"/>
      <c r="B8" s="73"/>
      <c r="C8" s="73"/>
      <c r="D8" s="73"/>
      <c r="E8" s="73"/>
      <c r="F8" s="74"/>
      <c r="G8" s="73"/>
      <c r="H8" s="74"/>
      <c r="I8" s="83"/>
      <c r="J8" s="73"/>
      <c r="K8" s="73"/>
      <c r="L8" s="74"/>
      <c r="M8" s="78"/>
      <c r="N8" s="80"/>
      <c r="O8" s="82"/>
      <c r="P8" s="82"/>
      <c r="Q8" s="82"/>
    </row>
    <row r="9" spans="1:19" ht="15.75" customHeight="1" x14ac:dyDescent="0.25">
      <c r="A9" s="73"/>
      <c r="B9" s="73"/>
      <c r="C9" s="73"/>
      <c r="D9" s="73"/>
      <c r="E9" s="73"/>
      <c r="F9" s="74"/>
      <c r="G9" s="73"/>
      <c r="H9" s="74"/>
      <c r="I9" s="83"/>
      <c r="J9" s="73"/>
      <c r="K9" s="73"/>
      <c r="L9" s="74"/>
      <c r="M9" s="78"/>
      <c r="N9" s="81"/>
      <c r="O9" s="82"/>
      <c r="P9" s="82"/>
      <c r="Q9" s="82"/>
    </row>
    <row r="10" spans="1:19" s="3" customFormat="1" ht="51" customHeight="1" x14ac:dyDescent="0.25">
      <c r="A10" s="73"/>
      <c r="B10" s="73"/>
      <c r="C10" s="73"/>
      <c r="D10" s="73"/>
      <c r="E10" s="73"/>
      <c r="F10" s="74"/>
      <c r="G10" s="73"/>
      <c r="H10" s="74"/>
      <c r="I10" s="83"/>
      <c r="J10" s="30" t="s">
        <v>4</v>
      </c>
      <c r="K10" s="31" t="s">
        <v>3</v>
      </c>
      <c r="L10" s="32" t="s">
        <v>2</v>
      </c>
      <c r="M10" s="33" t="s">
        <v>14</v>
      </c>
      <c r="N10" s="33" t="s">
        <v>14</v>
      </c>
      <c r="O10" s="33" t="s">
        <v>15</v>
      </c>
      <c r="P10" s="33" t="s">
        <v>15</v>
      </c>
      <c r="Q10" s="33" t="s">
        <v>14</v>
      </c>
      <c r="R10" s="35"/>
      <c r="S10" s="35"/>
    </row>
    <row r="11" spans="1:19" s="1" customFormat="1" ht="15.75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17">
        <v>6</v>
      </c>
      <c r="G11" s="17">
        <v>7</v>
      </c>
      <c r="H11" s="17">
        <v>8</v>
      </c>
      <c r="I11" s="17">
        <v>9</v>
      </c>
      <c r="J11" s="30">
        <v>10</v>
      </c>
      <c r="K11" s="30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8">
        <v>17</v>
      </c>
      <c r="R11" s="7"/>
      <c r="S11" s="7"/>
    </row>
    <row r="12" spans="1:19" s="4" customFormat="1" ht="18.75" customHeight="1" x14ac:dyDescent="0.25">
      <c r="A12" s="67" t="s">
        <v>85</v>
      </c>
      <c r="B12" s="68"/>
      <c r="C12" s="68"/>
      <c r="D12" s="68"/>
      <c r="E12" s="69"/>
      <c r="F12" s="38">
        <v>64</v>
      </c>
      <c r="G12" s="59" t="s">
        <v>0</v>
      </c>
      <c r="H12" s="44">
        <f>H14+H17+H21+H24+H27+H30+H33+H37+H40+H43+H46+H49+H53+H56+H59+H62+H65+H68+H71+H74+H77+H81+H84+H88+H91+H94+H98+H101+H105+H108+H111+H114+H116+H118+H120+H123+H126+H129+H132+H135+H138+H141+H143+H145+H147+H150+H153+H159+H162+H165+H168+H171+H174+H177+H180+H183+H186+H189+H192+H195+H198+H201+H204+H156</f>
        <v>391266.74</v>
      </c>
      <c r="I12" s="38">
        <f>I14+I17+I21+I24+I27+I30+I33+I37+I40+I43+I46+I49+I53+I56+I59+I62+I65+I68+I71+I74+I77+I81+I84+I88+I91+I94+I98+I101+I105+I108+I111+I114+I116+I118+I120+I123+I126+I129+I132+I135+I138+I141+I143+I145+I147+I150+I153+I159+I162+I165+I168+I171+I174+I177+I180+I183+I186+I189+I192+I195+I198+I201+I204+I156</f>
        <v>17261</v>
      </c>
      <c r="J12" s="59" t="s">
        <v>0</v>
      </c>
      <c r="K12" s="42" t="s">
        <v>0</v>
      </c>
      <c r="L12" s="44">
        <f>L14+L17+L21+L24+L27+L30+L33+L37+L40+L43+L46+L49+L53+L56+L59+L62+L65+L68+L71+L74+L77+L81+L84+L88+L91+L94+L98+L101+L105+L108+L111+L114+L116+L118+L120+L123+L126+L129+L132+L135+L138+L141+L143+L145+L147+L150+L153+L159+L162+L165+L168+L171+L174+L177+L180+L183+L186+L189+L192+L195+L198+L201+L204+L156</f>
        <v>302932131.98000002</v>
      </c>
      <c r="M12" s="44">
        <f>M14+M17+M21+M24+M27+M30+M33+M37+M40+M43+M46+M49+M53+M56+M59+M62+M65+M68+M71+M74+M77+M81+M84+M88+M91+M94+M98+M101+M105+M108+M111+M114+M116+M118+M120+M123+M126+M129+M132+M135+M138+M141+M143+M145+M147+M150+M153+M159+M162+M165+M168+M171+M174+M177+M180+M183+M186+M189+M192+M195+M198+M201+M204+M156</f>
        <v>296154044</v>
      </c>
      <c r="N12" s="44">
        <f>N14+N17+N21+N24+N27+N30+N33+N37+N40+N43+N46+N49+N53+N56+N59+N62+N65+N68+N71+N74+N77+N81+N84+N88+N91+N94+N98+N101+N105+N108+N111+N114+N116+N118+N120+N123+N126+N129+N132+N135+N138+N141+N143+N145+N147+N150+N153+N159+N162+N165+N168+N171+N174+N177+N180+N183+N186+N189+N192+N195+N198+N201+N204+N156</f>
        <v>0</v>
      </c>
      <c r="O12" s="44">
        <f>O14+O17+O21+O24+O27+O30+O33+O37+O40+O43+O46+O49+O53+O56+O59+O62+O65+O68+O71+O74+O77+O81+O84+O88+O91+O94+O98+O101+O105+O108+O111+O114+O116+O118+O120+O123+O126+O129+O132+O135+O138+O141+O143+O145+O147+O150+O153+O159+O162+O165+O168+O171+O174+O177+O180+O183+O186+O189+O192+O195+O198+O201+O204+O156+O13</f>
        <v>7085000</v>
      </c>
      <c r="P12" s="44">
        <f>P14+P17+P21+P24+P27+P30+P33+P37+P40+P43+P46+P49+P53+P56+P59+P62+P65+P68+P71+P74+P77+P81+P84+P88+P91+P94+P98+P101+P105+P108+P111+P114+P116+P118+P120+P123+P126+P129+P132+P135+P138+P141+P143+P145+P147+P150+P153+P159+P162+P165+P168+P171+P174+P177+P180+P183+P186+P189+P192+P195+P198+P201+P204+P156</f>
        <v>338904.39600000007</v>
      </c>
      <c r="Q12" s="37">
        <f>M12+N12+O12+P12</f>
        <v>303577948.39600003</v>
      </c>
      <c r="R12" s="39"/>
    </row>
    <row r="13" spans="1:19" s="4" customFormat="1" ht="18.75" customHeight="1" x14ac:dyDescent="0.25">
      <c r="A13" s="67" t="s">
        <v>84</v>
      </c>
      <c r="B13" s="68"/>
      <c r="C13" s="68"/>
      <c r="D13" s="68"/>
      <c r="E13" s="68"/>
      <c r="F13" s="68"/>
      <c r="G13" s="68"/>
      <c r="H13" s="68"/>
      <c r="I13" s="69"/>
      <c r="J13" s="59" t="s">
        <v>0</v>
      </c>
      <c r="K13" s="42" t="s">
        <v>0</v>
      </c>
      <c r="L13" s="55"/>
      <c r="M13" s="55"/>
      <c r="N13" s="55"/>
      <c r="O13" s="56">
        <v>645816.41599999834</v>
      </c>
      <c r="P13" s="55"/>
      <c r="Q13" s="37">
        <f>M13+N13+O13+P13</f>
        <v>645816.41599999834</v>
      </c>
      <c r="R13" s="39"/>
    </row>
    <row r="14" spans="1:19" s="4" customFormat="1" ht="18.75" customHeight="1" x14ac:dyDescent="0.25">
      <c r="A14" s="64">
        <v>1</v>
      </c>
      <c r="B14" s="59">
        <v>71956000</v>
      </c>
      <c r="C14" s="60" t="s">
        <v>1</v>
      </c>
      <c r="D14" s="60" t="s">
        <v>1</v>
      </c>
      <c r="E14" s="60" t="s">
        <v>23</v>
      </c>
      <c r="F14" s="43" t="s">
        <v>60</v>
      </c>
      <c r="G14" s="59" t="s">
        <v>17</v>
      </c>
      <c r="H14" s="44">
        <v>7241.2</v>
      </c>
      <c r="I14" s="38">
        <v>359</v>
      </c>
      <c r="J14" s="60" t="s">
        <v>18</v>
      </c>
      <c r="K14" s="42" t="s">
        <v>0</v>
      </c>
      <c r="L14" s="44">
        <f>L15+L16</f>
        <v>12751653</v>
      </c>
      <c r="M14" s="44">
        <f t="shared" ref="M14:P14" si="0">M15+M16</f>
        <v>12751653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37">
        <f t="shared" ref="Q14:Q53" si="1">M14+N14+O14+P14</f>
        <v>12751653</v>
      </c>
    </row>
    <row r="15" spans="1:19" s="4" customFormat="1" ht="47.25" customHeight="1" x14ac:dyDescent="0.25">
      <c r="A15" s="65"/>
      <c r="B15" s="59">
        <v>71956000</v>
      </c>
      <c r="C15" s="60" t="s">
        <v>1</v>
      </c>
      <c r="D15" s="60"/>
      <c r="E15" s="60"/>
      <c r="F15" s="43"/>
      <c r="G15" s="59"/>
      <c r="H15" s="40"/>
      <c r="I15" s="38"/>
      <c r="J15" s="47" t="s">
        <v>83</v>
      </c>
      <c r="K15" s="46" t="s">
        <v>57</v>
      </c>
      <c r="L15" s="44">
        <v>12484485</v>
      </c>
      <c r="M15" s="48">
        <f t="shared" ref="M15:M16" si="2">L15</f>
        <v>12484485</v>
      </c>
      <c r="N15" s="44"/>
      <c r="O15" s="44"/>
      <c r="P15" s="44"/>
      <c r="Q15" s="37">
        <f t="shared" si="1"/>
        <v>12484485</v>
      </c>
    </row>
    <row r="16" spans="1:19" s="4" customFormat="1" ht="18.75" customHeight="1" x14ac:dyDescent="0.25">
      <c r="A16" s="66"/>
      <c r="B16" s="59">
        <v>71956000</v>
      </c>
      <c r="C16" s="60" t="s">
        <v>1</v>
      </c>
      <c r="D16" s="60"/>
      <c r="E16" s="60"/>
      <c r="F16" s="44"/>
      <c r="G16" s="59"/>
      <c r="H16" s="40"/>
      <c r="I16" s="38"/>
      <c r="J16" s="60" t="s">
        <v>35</v>
      </c>
      <c r="K16" s="42">
        <v>21</v>
      </c>
      <c r="L16" s="57">
        <v>267168</v>
      </c>
      <c r="M16" s="48">
        <f t="shared" si="2"/>
        <v>267168</v>
      </c>
      <c r="N16" s="45"/>
      <c r="O16" s="45"/>
      <c r="P16" s="55"/>
      <c r="Q16" s="37">
        <f t="shared" si="1"/>
        <v>267168</v>
      </c>
    </row>
    <row r="17" spans="1:17" s="4" customFormat="1" ht="18.75" customHeight="1" x14ac:dyDescent="0.25">
      <c r="A17" s="64">
        <v>2</v>
      </c>
      <c r="B17" s="59">
        <v>71956000</v>
      </c>
      <c r="C17" s="60" t="s">
        <v>1</v>
      </c>
      <c r="D17" s="60" t="s">
        <v>1</v>
      </c>
      <c r="E17" s="60" t="s">
        <v>23</v>
      </c>
      <c r="F17" s="43" t="s">
        <v>61</v>
      </c>
      <c r="G17" s="59" t="s">
        <v>17</v>
      </c>
      <c r="H17" s="44">
        <v>4633.1000000000004</v>
      </c>
      <c r="I17" s="38">
        <v>220</v>
      </c>
      <c r="J17" s="60" t="s">
        <v>18</v>
      </c>
      <c r="K17" s="42" t="s">
        <v>0</v>
      </c>
      <c r="L17" s="44">
        <f>L18+L19+L20</f>
        <v>8376912</v>
      </c>
      <c r="M17" s="44">
        <f t="shared" ref="M17:P17" si="3">M18+M19+M20</f>
        <v>8376912</v>
      </c>
      <c r="N17" s="44">
        <f t="shared" si="3"/>
        <v>0</v>
      </c>
      <c r="O17" s="44">
        <f t="shared" si="3"/>
        <v>0</v>
      </c>
      <c r="P17" s="44">
        <f t="shared" si="3"/>
        <v>0</v>
      </c>
      <c r="Q17" s="37">
        <f t="shared" si="1"/>
        <v>8376912</v>
      </c>
    </row>
    <row r="18" spans="1:17" s="4" customFormat="1" ht="18.75" customHeight="1" x14ac:dyDescent="0.25">
      <c r="A18" s="65"/>
      <c r="B18" s="59">
        <v>71956000</v>
      </c>
      <c r="C18" s="60" t="s">
        <v>1</v>
      </c>
      <c r="D18" s="60"/>
      <c r="E18" s="60"/>
      <c r="F18" s="43"/>
      <c r="G18" s="59"/>
      <c r="H18" s="40"/>
      <c r="I18" s="38"/>
      <c r="J18" s="60" t="s">
        <v>36</v>
      </c>
      <c r="K18" s="36" t="s">
        <v>37</v>
      </c>
      <c r="L18" s="44">
        <v>2479013</v>
      </c>
      <c r="M18" s="48">
        <f t="shared" ref="M18:M20" si="4">L18</f>
        <v>2479013</v>
      </c>
      <c r="N18" s="44"/>
      <c r="O18" s="44"/>
      <c r="P18" s="44"/>
      <c r="Q18" s="37">
        <f t="shared" si="1"/>
        <v>2479013</v>
      </c>
    </row>
    <row r="19" spans="1:17" s="4" customFormat="1" ht="18.75" customHeight="1" x14ac:dyDescent="0.25">
      <c r="A19" s="65"/>
      <c r="B19" s="59">
        <v>71956000</v>
      </c>
      <c r="C19" s="60" t="s">
        <v>1</v>
      </c>
      <c r="D19" s="60"/>
      <c r="E19" s="60"/>
      <c r="F19" s="43"/>
      <c r="G19" s="59"/>
      <c r="H19" s="40"/>
      <c r="I19" s="38"/>
      <c r="J19" s="60" t="s">
        <v>33</v>
      </c>
      <c r="K19" s="46" t="s">
        <v>34</v>
      </c>
      <c r="L19" s="44">
        <v>5722389</v>
      </c>
      <c r="M19" s="48">
        <f t="shared" si="4"/>
        <v>5722389</v>
      </c>
      <c r="N19" s="44"/>
      <c r="O19" s="44"/>
      <c r="P19" s="44"/>
      <c r="Q19" s="37">
        <f t="shared" si="1"/>
        <v>5722389</v>
      </c>
    </row>
    <row r="20" spans="1:17" s="4" customFormat="1" ht="18.75" customHeight="1" x14ac:dyDescent="0.25">
      <c r="A20" s="66"/>
      <c r="B20" s="59">
        <v>71956000</v>
      </c>
      <c r="C20" s="60" t="s">
        <v>1</v>
      </c>
      <c r="D20" s="60"/>
      <c r="E20" s="60"/>
      <c r="F20" s="44"/>
      <c r="G20" s="59"/>
      <c r="H20" s="40"/>
      <c r="I20" s="38"/>
      <c r="J20" s="60" t="s">
        <v>35</v>
      </c>
      <c r="K20" s="42">
        <v>21</v>
      </c>
      <c r="L20" s="57">
        <v>175510</v>
      </c>
      <c r="M20" s="48">
        <f t="shared" si="4"/>
        <v>175510</v>
      </c>
      <c r="N20" s="45"/>
      <c r="O20" s="45"/>
      <c r="P20" s="55"/>
      <c r="Q20" s="37">
        <f t="shared" si="1"/>
        <v>175510</v>
      </c>
    </row>
    <row r="21" spans="1:17" s="4" customFormat="1" ht="18.75" customHeight="1" x14ac:dyDescent="0.25">
      <c r="A21" s="64">
        <v>3</v>
      </c>
      <c r="B21" s="59">
        <v>71956000</v>
      </c>
      <c r="C21" s="60" t="s">
        <v>1</v>
      </c>
      <c r="D21" s="60" t="s">
        <v>1</v>
      </c>
      <c r="E21" s="60" t="s">
        <v>23</v>
      </c>
      <c r="F21" s="43" t="s">
        <v>62</v>
      </c>
      <c r="G21" s="59" t="s">
        <v>17</v>
      </c>
      <c r="H21" s="44">
        <v>5883.8</v>
      </c>
      <c r="I21" s="38">
        <v>209</v>
      </c>
      <c r="J21" s="60" t="s">
        <v>18</v>
      </c>
      <c r="K21" s="36" t="s">
        <v>0</v>
      </c>
      <c r="L21" s="44">
        <f>L22+L23</f>
        <v>2483517</v>
      </c>
      <c r="M21" s="44">
        <f t="shared" ref="M21:P21" si="5">M22+M23</f>
        <v>2483517</v>
      </c>
      <c r="N21" s="44">
        <f t="shared" si="5"/>
        <v>0</v>
      </c>
      <c r="O21" s="44">
        <f t="shared" si="5"/>
        <v>0</v>
      </c>
      <c r="P21" s="44">
        <f t="shared" si="5"/>
        <v>0</v>
      </c>
      <c r="Q21" s="37">
        <f t="shared" si="1"/>
        <v>2483517</v>
      </c>
    </row>
    <row r="22" spans="1:17" s="4" customFormat="1" ht="18.75" customHeight="1" x14ac:dyDescent="0.25">
      <c r="A22" s="65"/>
      <c r="B22" s="59">
        <v>71956000</v>
      </c>
      <c r="C22" s="60" t="s">
        <v>1</v>
      </c>
      <c r="D22" s="60"/>
      <c r="E22" s="60"/>
      <c r="F22" s="43"/>
      <c r="G22" s="59"/>
      <c r="H22" s="40"/>
      <c r="I22" s="38"/>
      <c r="J22" s="60" t="s">
        <v>36</v>
      </c>
      <c r="K22" s="36" t="s">
        <v>37</v>
      </c>
      <c r="L22" s="44">
        <v>2431379</v>
      </c>
      <c r="M22" s="48">
        <f t="shared" ref="M22:M23" si="6">L22</f>
        <v>2431379</v>
      </c>
      <c r="N22" s="44"/>
      <c r="O22" s="44"/>
      <c r="P22" s="44"/>
      <c r="Q22" s="37">
        <f t="shared" si="1"/>
        <v>2431379</v>
      </c>
    </row>
    <row r="23" spans="1:17" s="4" customFormat="1" ht="18.75" customHeight="1" x14ac:dyDescent="0.25">
      <c r="A23" s="66"/>
      <c r="B23" s="59">
        <v>71956000</v>
      </c>
      <c r="C23" s="60" t="s">
        <v>1</v>
      </c>
      <c r="D23" s="60"/>
      <c r="E23" s="60"/>
      <c r="F23" s="44"/>
      <c r="G23" s="59"/>
      <c r="H23" s="40"/>
      <c r="I23" s="38"/>
      <c r="J23" s="60" t="s">
        <v>35</v>
      </c>
      <c r="K23" s="42">
        <v>21</v>
      </c>
      <c r="L23" s="57">
        <v>52138</v>
      </c>
      <c r="M23" s="48">
        <f t="shared" si="6"/>
        <v>52138</v>
      </c>
      <c r="N23" s="45"/>
      <c r="O23" s="45"/>
      <c r="P23" s="55"/>
      <c r="Q23" s="37">
        <f t="shared" si="1"/>
        <v>52138</v>
      </c>
    </row>
    <row r="24" spans="1:17" s="4" customFormat="1" ht="18.75" customHeight="1" x14ac:dyDescent="0.25">
      <c r="A24" s="64">
        <v>4</v>
      </c>
      <c r="B24" s="59">
        <v>71956000</v>
      </c>
      <c r="C24" s="60" t="s">
        <v>1</v>
      </c>
      <c r="D24" s="60" t="s">
        <v>1</v>
      </c>
      <c r="E24" s="60" t="s">
        <v>23</v>
      </c>
      <c r="F24" s="43" t="s">
        <v>63</v>
      </c>
      <c r="G24" s="59" t="s">
        <v>17</v>
      </c>
      <c r="H24" s="44">
        <v>5910.8</v>
      </c>
      <c r="I24" s="38">
        <v>226</v>
      </c>
      <c r="J24" s="60" t="s">
        <v>18</v>
      </c>
      <c r="K24" s="42" t="s">
        <v>0</v>
      </c>
      <c r="L24" s="44">
        <f>L25+L26</f>
        <v>2400180</v>
      </c>
      <c r="M24" s="44">
        <f t="shared" ref="M24:P24" si="7">M25+M26</f>
        <v>2400180</v>
      </c>
      <c r="N24" s="44">
        <f t="shared" si="7"/>
        <v>0</v>
      </c>
      <c r="O24" s="44">
        <f t="shared" si="7"/>
        <v>0</v>
      </c>
      <c r="P24" s="44">
        <f t="shared" si="7"/>
        <v>0</v>
      </c>
      <c r="Q24" s="37">
        <f t="shared" si="1"/>
        <v>2400180</v>
      </c>
    </row>
    <row r="25" spans="1:17" s="4" customFormat="1" ht="18.75" customHeight="1" x14ac:dyDescent="0.25">
      <c r="A25" s="65"/>
      <c r="B25" s="59">
        <v>71956000</v>
      </c>
      <c r="C25" s="60" t="s">
        <v>1</v>
      </c>
      <c r="D25" s="60"/>
      <c r="E25" s="60"/>
      <c r="F25" s="43"/>
      <c r="G25" s="59"/>
      <c r="H25" s="40"/>
      <c r="I25" s="38"/>
      <c r="J25" s="60" t="s">
        <v>36</v>
      </c>
      <c r="K25" s="36" t="s">
        <v>37</v>
      </c>
      <c r="L25" s="44">
        <v>2349795</v>
      </c>
      <c r="M25" s="48">
        <f t="shared" ref="M25:M26" si="8">L25</f>
        <v>2349795</v>
      </c>
      <c r="N25" s="44"/>
      <c r="O25" s="44"/>
      <c r="P25" s="44"/>
      <c r="Q25" s="37">
        <f t="shared" si="1"/>
        <v>2349795</v>
      </c>
    </row>
    <row r="26" spans="1:17" s="4" customFormat="1" ht="18.75" customHeight="1" x14ac:dyDescent="0.25">
      <c r="A26" s="66"/>
      <c r="B26" s="59">
        <v>71956000</v>
      </c>
      <c r="C26" s="60" t="s">
        <v>1</v>
      </c>
      <c r="D26" s="60"/>
      <c r="E26" s="60"/>
      <c r="F26" s="44"/>
      <c r="G26" s="59"/>
      <c r="H26" s="40"/>
      <c r="I26" s="38"/>
      <c r="J26" s="60" t="s">
        <v>35</v>
      </c>
      <c r="K26" s="42">
        <v>21</v>
      </c>
      <c r="L26" s="57">
        <v>50385</v>
      </c>
      <c r="M26" s="48">
        <f t="shared" si="8"/>
        <v>50385</v>
      </c>
      <c r="N26" s="37"/>
      <c r="O26" s="45"/>
      <c r="P26" s="55"/>
      <c r="Q26" s="37">
        <f t="shared" si="1"/>
        <v>50385</v>
      </c>
    </row>
    <row r="27" spans="1:17" s="4" customFormat="1" ht="18.75" customHeight="1" x14ac:dyDescent="0.25">
      <c r="A27" s="64">
        <v>5</v>
      </c>
      <c r="B27" s="59">
        <v>71956000</v>
      </c>
      <c r="C27" s="60" t="s">
        <v>1</v>
      </c>
      <c r="D27" s="60" t="s">
        <v>1</v>
      </c>
      <c r="E27" s="60" t="s">
        <v>86</v>
      </c>
      <c r="F27" s="43" t="s">
        <v>64</v>
      </c>
      <c r="G27" s="59" t="s">
        <v>17</v>
      </c>
      <c r="H27" s="44">
        <v>12513.5</v>
      </c>
      <c r="I27" s="38">
        <v>567</v>
      </c>
      <c r="J27" s="47" t="s">
        <v>18</v>
      </c>
      <c r="K27" s="43" t="s">
        <v>0</v>
      </c>
      <c r="L27" s="44">
        <f>L28+L29</f>
        <v>23197646</v>
      </c>
      <c r="M27" s="44">
        <f t="shared" ref="M27:P27" si="9">M28+M29</f>
        <v>23197646</v>
      </c>
      <c r="N27" s="44">
        <f t="shared" si="9"/>
        <v>0</v>
      </c>
      <c r="O27" s="44">
        <f t="shared" si="9"/>
        <v>0</v>
      </c>
      <c r="P27" s="44">
        <f t="shared" si="9"/>
        <v>0</v>
      </c>
      <c r="Q27" s="37">
        <f t="shared" si="1"/>
        <v>23197646</v>
      </c>
    </row>
    <row r="28" spans="1:17" s="4" customFormat="1" ht="18.75" customHeight="1" x14ac:dyDescent="0.25">
      <c r="A28" s="65"/>
      <c r="B28" s="59">
        <v>71956000</v>
      </c>
      <c r="C28" s="60" t="s">
        <v>1</v>
      </c>
      <c r="D28" s="60"/>
      <c r="E28" s="60"/>
      <c r="F28" s="43"/>
      <c r="G28" s="59"/>
      <c r="H28" s="40"/>
      <c r="I28" s="38"/>
      <c r="J28" s="60" t="s">
        <v>33</v>
      </c>
      <c r="K28" s="46" t="s">
        <v>34</v>
      </c>
      <c r="L28" s="44">
        <v>22710722</v>
      </c>
      <c r="M28" s="48">
        <f t="shared" ref="M28:M29" si="10">L28</f>
        <v>22710722</v>
      </c>
      <c r="N28" s="44"/>
      <c r="O28" s="44"/>
      <c r="P28" s="44"/>
      <c r="Q28" s="37">
        <f t="shared" si="1"/>
        <v>22710722</v>
      </c>
    </row>
    <row r="29" spans="1:17" s="4" customFormat="1" ht="18.75" customHeight="1" x14ac:dyDescent="0.25">
      <c r="A29" s="66"/>
      <c r="B29" s="59">
        <v>71956000</v>
      </c>
      <c r="C29" s="60" t="s">
        <v>1</v>
      </c>
      <c r="D29" s="60"/>
      <c r="E29" s="60"/>
      <c r="F29" s="44"/>
      <c r="G29" s="59"/>
      <c r="H29" s="40"/>
      <c r="I29" s="38"/>
      <c r="J29" s="60" t="s">
        <v>35</v>
      </c>
      <c r="K29" s="42">
        <v>21</v>
      </c>
      <c r="L29" s="57">
        <v>486924</v>
      </c>
      <c r="M29" s="48">
        <f t="shared" si="10"/>
        <v>486924</v>
      </c>
      <c r="N29" s="45"/>
      <c r="O29" s="45"/>
      <c r="P29" s="55"/>
      <c r="Q29" s="37">
        <f t="shared" si="1"/>
        <v>486924</v>
      </c>
    </row>
    <row r="30" spans="1:17" s="10" customFormat="1" ht="18.75" customHeight="1" x14ac:dyDescent="0.25">
      <c r="A30" s="64">
        <v>6</v>
      </c>
      <c r="B30" s="59">
        <v>71956000</v>
      </c>
      <c r="C30" s="60" t="s">
        <v>1</v>
      </c>
      <c r="D30" s="60" t="s">
        <v>1</v>
      </c>
      <c r="E30" s="60" t="s">
        <v>86</v>
      </c>
      <c r="F30" s="43" t="s">
        <v>61</v>
      </c>
      <c r="G30" s="59" t="s">
        <v>17</v>
      </c>
      <c r="H30" s="44">
        <v>15353.7</v>
      </c>
      <c r="I30" s="38">
        <v>705</v>
      </c>
      <c r="J30" s="60" t="s">
        <v>18</v>
      </c>
      <c r="K30" s="42" t="s">
        <v>0</v>
      </c>
      <c r="L30" s="44">
        <f>L31+L32</f>
        <v>25232506</v>
      </c>
      <c r="M30" s="44">
        <f t="shared" ref="M30:P30" si="11">M31+M32</f>
        <v>25232506</v>
      </c>
      <c r="N30" s="44">
        <f t="shared" si="11"/>
        <v>0</v>
      </c>
      <c r="O30" s="44">
        <f t="shared" si="11"/>
        <v>0</v>
      </c>
      <c r="P30" s="44">
        <f t="shared" si="11"/>
        <v>0</v>
      </c>
      <c r="Q30" s="37">
        <f t="shared" si="1"/>
        <v>25232506</v>
      </c>
    </row>
    <row r="31" spans="1:17" s="4" customFormat="1" ht="49.5" customHeight="1" x14ac:dyDescent="0.25">
      <c r="A31" s="65"/>
      <c r="B31" s="59">
        <v>71956000</v>
      </c>
      <c r="C31" s="60" t="s">
        <v>1</v>
      </c>
      <c r="D31" s="60"/>
      <c r="E31" s="60"/>
      <c r="F31" s="43"/>
      <c r="G31" s="59"/>
      <c r="H31" s="40"/>
      <c r="I31" s="38"/>
      <c r="J31" s="47" t="s">
        <v>83</v>
      </c>
      <c r="K31" s="46" t="s">
        <v>57</v>
      </c>
      <c r="L31" s="44">
        <v>24703843</v>
      </c>
      <c r="M31" s="48">
        <f t="shared" ref="M31:M32" si="12">L31</f>
        <v>24703843</v>
      </c>
      <c r="N31" s="44"/>
      <c r="O31" s="44"/>
      <c r="P31" s="44"/>
      <c r="Q31" s="37">
        <f t="shared" si="1"/>
        <v>24703843</v>
      </c>
    </row>
    <row r="32" spans="1:17" s="10" customFormat="1" ht="18.75" customHeight="1" x14ac:dyDescent="0.25">
      <c r="A32" s="66"/>
      <c r="B32" s="59">
        <v>71956000</v>
      </c>
      <c r="C32" s="60" t="s">
        <v>1</v>
      </c>
      <c r="D32" s="60"/>
      <c r="E32" s="60"/>
      <c r="F32" s="44"/>
      <c r="G32" s="59"/>
      <c r="H32" s="40"/>
      <c r="I32" s="38"/>
      <c r="J32" s="60" t="s">
        <v>35</v>
      </c>
      <c r="K32" s="42">
        <v>21</v>
      </c>
      <c r="L32" s="57">
        <v>528663</v>
      </c>
      <c r="M32" s="48">
        <f t="shared" si="12"/>
        <v>528663</v>
      </c>
      <c r="N32" s="37"/>
      <c r="O32" s="45"/>
      <c r="P32" s="55"/>
      <c r="Q32" s="37">
        <f t="shared" si="1"/>
        <v>528663</v>
      </c>
    </row>
    <row r="33" spans="1:17" s="10" customFormat="1" ht="18.75" customHeight="1" x14ac:dyDescent="0.25">
      <c r="A33" s="64">
        <v>7</v>
      </c>
      <c r="B33" s="59">
        <v>71956000</v>
      </c>
      <c r="C33" s="60" t="s">
        <v>1</v>
      </c>
      <c r="D33" s="60" t="s">
        <v>1</v>
      </c>
      <c r="E33" s="60" t="s">
        <v>87</v>
      </c>
      <c r="F33" s="43" t="s">
        <v>65</v>
      </c>
      <c r="G33" s="59" t="s">
        <v>17</v>
      </c>
      <c r="H33" s="44">
        <v>8554.4</v>
      </c>
      <c r="I33" s="38">
        <v>432</v>
      </c>
      <c r="J33" s="47" t="s">
        <v>18</v>
      </c>
      <c r="K33" s="43" t="s">
        <v>0</v>
      </c>
      <c r="L33" s="44">
        <f>L34+L35+L36</f>
        <v>19971811</v>
      </c>
      <c r="M33" s="44">
        <f>M34+M35+M36</f>
        <v>19971811</v>
      </c>
      <c r="N33" s="44">
        <f t="shared" ref="N33:P33" si="13">N34+N35+N36</f>
        <v>0</v>
      </c>
      <c r="O33" s="44">
        <f t="shared" si="13"/>
        <v>0</v>
      </c>
      <c r="P33" s="44">
        <f t="shared" si="13"/>
        <v>0</v>
      </c>
      <c r="Q33" s="37">
        <f t="shared" si="1"/>
        <v>19971811</v>
      </c>
    </row>
    <row r="34" spans="1:17" s="4" customFormat="1" ht="18.75" customHeight="1" x14ac:dyDescent="0.25">
      <c r="A34" s="65"/>
      <c r="B34" s="59">
        <v>71956000</v>
      </c>
      <c r="C34" s="60" t="s">
        <v>1</v>
      </c>
      <c r="D34" s="60"/>
      <c r="E34" s="60"/>
      <c r="F34" s="43"/>
      <c r="G34" s="59"/>
      <c r="H34" s="40"/>
      <c r="I34" s="38"/>
      <c r="J34" s="60" t="s">
        <v>36</v>
      </c>
      <c r="K34" s="36" t="s">
        <v>37</v>
      </c>
      <c r="L34" s="44">
        <v>5934856</v>
      </c>
      <c r="M34" s="48">
        <f>L34</f>
        <v>5934856</v>
      </c>
      <c r="N34" s="44"/>
      <c r="O34" s="44"/>
      <c r="P34" s="44"/>
      <c r="Q34" s="37">
        <f t="shared" si="1"/>
        <v>5934856</v>
      </c>
    </row>
    <row r="35" spans="1:17" s="4" customFormat="1" ht="18.75" customHeight="1" x14ac:dyDescent="0.25">
      <c r="A35" s="65"/>
      <c r="B35" s="59">
        <v>71956000</v>
      </c>
      <c r="C35" s="60" t="s">
        <v>1</v>
      </c>
      <c r="D35" s="60"/>
      <c r="E35" s="60"/>
      <c r="F35" s="43"/>
      <c r="G35" s="59"/>
      <c r="H35" s="40"/>
      <c r="I35" s="38"/>
      <c r="J35" s="60" t="s">
        <v>33</v>
      </c>
      <c r="K35" s="46" t="s">
        <v>34</v>
      </c>
      <c r="L35" s="44">
        <v>13618512</v>
      </c>
      <c r="M35" s="48">
        <f>L35</f>
        <v>13618512</v>
      </c>
      <c r="N35" s="44"/>
      <c r="O35" s="44"/>
      <c r="P35" s="44"/>
      <c r="Q35" s="37">
        <f t="shared" si="1"/>
        <v>13618512</v>
      </c>
    </row>
    <row r="36" spans="1:17" s="4" customFormat="1" ht="18.75" customHeight="1" x14ac:dyDescent="0.25">
      <c r="A36" s="66"/>
      <c r="B36" s="59">
        <v>71956000</v>
      </c>
      <c r="C36" s="60" t="s">
        <v>1</v>
      </c>
      <c r="D36" s="60"/>
      <c r="E36" s="60"/>
      <c r="F36" s="44"/>
      <c r="G36" s="59"/>
      <c r="H36" s="40"/>
      <c r="I36" s="38"/>
      <c r="J36" s="60" t="s">
        <v>35</v>
      </c>
      <c r="K36" s="42">
        <v>21</v>
      </c>
      <c r="L36" s="57">
        <v>418443</v>
      </c>
      <c r="M36" s="48">
        <f>L36</f>
        <v>418443</v>
      </c>
      <c r="N36" s="45"/>
      <c r="O36" s="45"/>
      <c r="P36" s="55"/>
      <c r="Q36" s="37">
        <f t="shared" si="1"/>
        <v>418443</v>
      </c>
    </row>
    <row r="37" spans="1:17" s="4" customFormat="1" ht="18.75" customHeight="1" x14ac:dyDescent="0.25">
      <c r="A37" s="64">
        <v>8</v>
      </c>
      <c r="B37" s="59">
        <v>71956000</v>
      </c>
      <c r="C37" s="60" t="s">
        <v>1</v>
      </c>
      <c r="D37" s="60" t="s">
        <v>1</v>
      </c>
      <c r="E37" s="60" t="s">
        <v>87</v>
      </c>
      <c r="F37" s="43" t="s">
        <v>66</v>
      </c>
      <c r="G37" s="59" t="s">
        <v>17</v>
      </c>
      <c r="H37" s="44">
        <v>10439.700000000001</v>
      </c>
      <c r="I37" s="38">
        <v>486</v>
      </c>
      <c r="J37" s="60" t="s">
        <v>18</v>
      </c>
      <c r="K37" s="42" t="s">
        <v>0</v>
      </c>
      <c r="L37" s="44">
        <f>L38+L39</f>
        <v>5539589</v>
      </c>
      <c r="M37" s="44">
        <f t="shared" ref="M37:P37" si="14">M38+M39</f>
        <v>5539589</v>
      </c>
      <c r="N37" s="44">
        <f t="shared" si="14"/>
        <v>0</v>
      </c>
      <c r="O37" s="44">
        <f t="shared" si="14"/>
        <v>0</v>
      </c>
      <c r="P37" s="44">
        <f t="shared" si="14"/>
        <v>0</v>
      </c>
      <c r="Q37" s="37">
        <f t="shared" si="1"/>
        <v>5539589</v>
      </c>
    </row>
    <row r="38" spans="1:17" s="4" customFormat="1" ht="18.75" customHeight="1" x14ac:dyDescent="0.25">
      <c r="A38" s="65"/>
      <c r="B38" s="59">
        <v>71956000</v>
      </c>
      <c r="C38" s="60" t="s">
        <v>1</v>
      </c>
      <c r="D38" s="60"/>
      <c r="E38" s="60"/>
      <c r="F38" s="43"/>
      <c r="G38" s="59"/>
      <c r="H38" s="40"/>
      <c r="I38" s="38"/>
      <c r="J38" s="60" t="s">
        <v>36</v>
      </c>
      <c r="K38" s="36" t="s">
        <v>37</v>
      </c>
      <c r="L38" s="44">
        <v>5423525</v>
      </c>
      <c r="M38" s="48">
        <f t="shared" ref="M38:M39" si="15">L38</f>
        <v>5423525</v>
      </c>
      <c r="N38" s="44"/>
      <c r="O38" s="44"/>
      <c r="P38" s="44"/>
      <c r="Q38" s="37">
        <f t="shared" si="1"/>
        <v>5423525</v>
      </c>
    </row>
    <row r="39" spans="1:17" s="4" customFormat="1" ht="18.75" customHeight="1" x14ac:dyDescent="0.25">
      <c r="A39" s="66"/>
      <c r="B39" s="59">
        <v>71956000</v>
      </c>
      <c r="C39" s="60" t="s">
        <v>1</v>
      </c>
      <c r="D39" s="60"/>
      <c r="E39" s="60"/>
      <c r="F39" s="44"/>
      <c r="G39" s="59"/>
      <c r="H39" s="40"/>
      <c r="I39" s="38"/>
      <c r="J39" s="60" t="s">
        <v>35</v>
      </c>
      <c r="K39" s="42">
        <v>21</v>
      </c>
      <c r="L39" s="57">
        <v>116064</v>
      </c>
      <c r="M39" s="48">
        <f t="shared" si="15"/>
        <v>116064</v>
      </c>
      <c r="N39" s="37"/>
      <c r="O39" s="45"/>
      <c r="P39" s="55"/>
      <c r="Q39" s="37">
        <f t="shared" si="1"/>
        <v>116064</v>
      </c>
    </row>
    <row r="40" spans="1:17" s="4" customFormat="1" ht="18.75" customHeight="1" x14ac:dyDescent="0.25">
      <c r="A40" s="64">
        <v>9</v>
      </c>
      <c r="B40" s="59">
        <v>71956000</v>
      </c>
      <c r="C40" s="60" t="s">
        <v>1</v>
      </c>
      <c r="D40" s="60" t="s">
        <v>1</v>
      </c>
      <c r="E40" s="60" t="s">
        <v>24</v>
      </c>
      <c r="F40" s="43" t="s">
        <v>67</v>
      </c>
      <c r="G40" s="59" t="s">
        <v>17</v>
      </c>
      <c r="H40" s="44">
        <v>4359.5</v>
      </c>
      <c r="I40" s="38">
        <v>204</v>
      </c>
      <c r="J40" s="60" t="s">
        <v>18</v>
      </c>
      <c r="K40" s="36" t="s">
        <v>0</v>
      </c>
      <c r="L40" s="44">
        <f>L41+L42</f>
        <v>6925529</v>
      </c>
      <c r="M40" s="44">
        <f t="shared" ref="M40:P40" si="16">M41+M42</f>
        <v>6925529</v>
      </c>
      <c r="N40" s="44">
        <f t="shared" si="16"/>
        <v>0</v>
      </c>
      <c r="O40" s="44">
        <f t="shared" si="16"/>
        <v>0</v>
      </c>
      <c r="P40" s="44">
        <f t="shared" si="16"/>
        <v>0</v>
      </c>
      <c r="Q40" s="37">
        <f t="shared" si="1"/>
        <v>6925529</v>
      </c>
    </row>
    <row r="41" spans="1:17" s="4" customFormat="1" ht="18.75" customHeight="1" x14ac:dyDescent="0.25">
      <c r="A41" s="65"/>
      <c r="B41" s="59">
        <v>71956000</v>
      </c>
      <c r="C41" s="60" t="s">
        <v>1</v>
      </c>
      <c r="D41" s="60"/>
      <c r="E41" s="60"/>
      <c r="F41" s="43"/>
      <c r="G41" s="59"/>
      <c r="H41" s="40"/>
      <c r="I41" s="38"/>
      <c r="J41" s="60" t="s">
        <v>33</v>
      </c>
      <c r="K41" s="46" t="s">
        <v>34</v>
      </c>
      <c r="L41" s="44">
        <v>6780427</v>
      </c>
      <c r="M41" s="48">
        <f t="shared" ref="M41:M42" si="17">L41</f>
        <v>6780427</v>
      </c>
      <c r="N41" s="44"/>
      <c r="O41" s="44"/>
      <c r="P41" s="44"/>
      <c r="Q41" s="37">
        <f t="shared" si="1"/>
        <v>6780427</v>
      </c>
    </row>
    <row r="42" spans="1:17" s="4" customFormat="1" ht="18.75" customHeight="1" x14ac:dyDescent="0.25">
      <c r="A42" s="66"/>
      <c r="B42" s="59">
        <v>71956000</v>
      </c>
      <c r="C42" s="60" t="s">
        <v>1</v>
      </c>
      <c r="D42" s="60"/>
      <c r="E42" s="60"/>
      <c r="F42" s="44"/>
      <c r="G42" s="59"/>
      <c r="H42" s="40"/>
      <c r="I42" s="38"/>
      <c r="J42" s="60" t="s">
        <v>35</v>
      </c>
      <c r="K42" s="42">
        <v>21</v>
      </c>
      <c r="L42" s="57">
        <v>145102</v>
      </c>
      <c r="M42" s="48">
        <f t="shared" si="17"/>
        <v>145102</v>
      </c>
      <c r="N42" s="45"/>
      <c r="O42" s="45"/>
      <c r="P42" s="55"/>
      <c r="Q42" s="37">
        <f t="shared" si="1"/>
        <v>145102</v>
      </c>
    </row>
    <row r="43" spans="1:17" s="4" customFormat="1" ht="18.75" customHeight="1" x14ac:dyDescent="0.25">
      <c r="A43" s="64">
        <v>10</v>
      </c>
      <c r="B43" s="59">
        <v>71956000</v>
      </c>
      <c r="C43" s="60" t="s">
        <v>1</v>
      </c>
      <c r="D43" s="60" t="s">
        <v>1</v>
      </c>
      <c r="E43" s="60" t="s">
        <v>24</v>
      </c>
      <c r="F43" s="43" t="s">
        <v>68</v>
      </c>
      <c r="G43" s="59" t="s">
        <v>17</v>
      </c>
      <c r="H43" s="44">
        <v>4839.3999999999996</v>
      </c>
      <c r="I43" s="38">
        <v>215</v>
      </c>
      <c r="J43" s="60" t="s">
        <v>18</v>
      </c>
      <c r="K43" s="42" t="s">
        <v>0</v>
      </c>
      <c r="L43" s="44">
        <f>L44+L45</f>
        <v>7323884</v>
      </c>
      <c r="M43" s="44">
        <f>M44+M45</f>
        <v>7323884</v>
      </c>
      <c r="N43" s="44">
        <f t="shared" ref="N43:P43" si="18">N44+N45</f>
        <v>0</v>
      </c>
      <c r="O43" s="44">
        <f t="shared" si="18"/>
        <v>0</v>
      </c>
      <c r="P43" s="44">
        <f t="shared" si="18"/>
        <v>0</v>
      </c>
      <c r="Q43" s="37">
        <f t="shared" si="1"/>
        <v>7323884</v>
      </c>
    </row>
    <row r="44" spans="1:17" s="4" customFormat="1" ht="18.75" customHeight="1" x14ac:dyDescent="0.25">
      <c r="A44" s="65"/>
      <c r="B44" s="59">
        <v>71956000</v>
      </c>
      <c r="C44" s="60" t="s">
        <v>1</v>
      </c>
      <c r="D44" s="60"/>
      <c r="E44" s="60"/>
      <c r="F44" s="43"/>
      <c r="G44" s="59"/>
      <c r="H44" s="40"/>
      <c r="I44" s="38"/>
      <c r="J44" s="60" t="s">
        <v>33</v>
      </c>
      <c r="K44" s="46" t="s">
        <v>34</v>
      </c>
      <c r="L44" s="44">
        <v>7170436</v>
      </c>
      <c r="M44" s="48">
        <f t="shared" ref="M44:M45" si="19">L44</f>
        <v>7170436</v>
      </c>
      <c r="N44" s="44"/>
      <c r="O44" s="44"/>
      <c r="P44" s="44"/>
      <c r="Q44" s="37">
        <f t="shared" si="1"/>
        <v>7170436</v>
      </c>
    </row>
    <row r="45" spans="1:17" s="4" customFormat="1" ht="18.75" customHeight="1" x14ac:dyDescent="0.25">
      <c r="A45" s="66"/>
      <c r="B45" s="59">
        <v>71956000</v>
      </c>
      <c r="C45" s="60" t="s">
        <v>1</v>
      </c>
      <c r="D45" s="60"/>
      <c r="E45" s="60"/>
      <c r="F45" s="44"/>
      <c r="G45" s="59"/>
      <c r="H45" s="40"/>
      <c r="I45" s="38"/>
      <c r="J45" s="60" t="s">
        <v>35</v>
      </c>
      <c r="K45" s="42">
        <v>21</v>
      </c>
      <c r="L45" s="57">
        <v>153448</v>
      </c>
      <c r="M45" s="48">
        <f t="shared" si="19"/>
        <v>153448</v>
      </c>
      <c r="N45" s="37"/>
      <c r="O45" s="45"/>
      <c r="P45" s="55"/>
      <c r="Q45" s="37">
        <f t="shared" si="1"/>
        <v>153448</v>
      </c>
    </row>
    <row r="46" spans="1:17" s="4" customFormat="1" ht="18.75" customHeight="1" x14ac:dyDescent="0.25">
      <c r="A46" s="64">
        <v>11</v>
      </c>
      <c r="B46" s="59">
        <v>71956000</v>
      </c>
      <c r="C46" s="60" t="s">
        <v>1</v>
      </c>
      <c r="D46" s="60" t="s">
        <v>1</v>
      </c>
      <c r="E46" s="60" t="s">
        <v>89</v>
      </c>
      <c r="F46" s="38" t="s">
        <v>69</v>
      </c>
      <c r="G46" s="59" t="s">
        <v>17</v>
      </c>
      <c r="H46" s="44">
        <v>12718.7</v>
      </c>
      <c r="I46" s="38">
        <v>544</v>
      </c>
      <c r="J46" s="60" t="s">
        <v>18</v>
      </c>
      <c r="K46" s="43" t="s">
        <v>0</v>
      </c>
      <c r="L46" s="45">
        <f>L47+L48</f>
        <v>18548185</v>
      </c>
      <c r="M46" s="45">
        <f t="shared" ref="M46:P46" si="20">M47+M48</f>
        <v>18548185</v>
      </c>
      <c r="N46" s="45">
        <f t="shared" si="20"/>
        <v>0</v>
      </c>
      <c r="O46" s="45">
        <f t="shared" si="20"/>
        <v>0</v>
      </c>
      <c r="P46" s="45">
        <f t="shared" si="20"/>
        <v>0</v>
      </c>
      <c r="Q46" s="37">
        <f t="shared" si="1"/>
        <v>18548185</v>
      </c>
    </row>
    <row r="47" spans="1:17" s="4" customFormat="1" ht="18.75" customHeight="1" x14ac:dyDescent="0.25">
      <c r="A47" s="84"/>
      <c r="B47" s="59">
        <v>71956000</v>
      </c>
      <c r="C47" s="60" t="s">
        <v>1</v>
      </c>
      <c r="D47" s="60"/>
      <c r="E47" s="60"/>
      <c r="F47" s="38"/>
      <c r="G47" s="59"/>
      <c r="H47" s="40"/>
      <c r="I47" s="38"/>
      <c r="J47" s="60" t="s">
        <v>33</v>
      </c>
      <c r="K47" s="46" t="s">
        <v>34</v>
      </c>
      <c r="L47" s="45">
        <v>18159570</v>
      </c>
      <c r="M47" s="48">
        <f t="shared" ref="M47:M48" si="21">L47</f>
        <v>18159570</v>
      </c>
      <c r="N47" s="45"/>
      <c r="O47" s="58"/>
      <c r="P47" s="58"/>
      <c r="Q47" s="37">
        <f t="shared" si="1"/>
        <v>18159570</v>
      </c>
    </row>
    <row r="48" spans="1:17" s="4" customFormat="1" ht="18.75" customHeight="1" x14ac:dyDescent="0.25">
      <c r="A48" s="85"/>
      <c r="B48" s="59">
        <v>71956000</v>
      </c>
      <c r="C48" s="60" t="s">
        <v>1</v>
      </c>
      <c r="D48" s="60"/>
      <c r="E48" s="60"/>
      <c r="F48" s="38"/>
      <c r="G48" s="59"/>
      <c r="H48" s="40"/>
      <c r="I48" s="38"/>
      <c r="J48" s="60" t="s">
        <v>35</v>
      </c>
      <c r="K48" s="42">
        <v>21</v>
      </c>
      <c r="L48" s="57">
        <v>388615</v>
      </c>
      <c r="M48" s="48">
        <f t="shared" si="21"/>
        <v>388615</v>
      </c>
      <c r="N48" s="45"/>
      <c r="O48" s="45"/>
      <c r="P48" s="45"/>
      <c r="Q48" s="37">
        <f t="shared" si="1"/>
        <v>388615</v>
      </c>
    </row>
    <row r="49" spans="1:17" s="4" customFormat="1" ht="18.75" customHeight="1" x14ac:dyDescent="0.25">
      <c r="A49" s="64">
        <v>12</v>
      </c>
      <c r="B49" s="59">
        <v>71956000</v>
      </c>
      <c r="C49" s="60" t="s">
        <v>1</v>
      </c>
      <c r="D49" s="60" t="s">
        <v>1</v>
      </c>
      <c r="E49" s="60" t="s">
        <v>89</v>
      </c>
      <c r="F49" s="43" t="s">
        <v>70</v>
      </c>
      <c r="G49" s="59" t="s">
        <v>17</v>
      </c>
      <c r="H49" s="44">
        <v>2065.6</v>
      </c>
      <c r="I49" s="38">
        <v>93</v>
      </c>
      <c r="J49" s="60" t="s">
        <v>18</v>
      </c>
      <c r="K49" s="42" t="s">
        <v>0</v>
      </c>
      <c r="L49" s="44">
        <f>L50+L51+L52</f>
        <v>5609890</v>
      </c>
      <c r="M49" s="44">
        <f t="shared" ref="M49:P49" si="22">M50+M51+M52</f>
        <v>5609890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37">
        <f t="shared" si="1"/>
        <v>5609890</v>
      </c>
    </row>
    <row r="50" spans="1:17" s="4" customFormat="1" ht="18.75" customHeight="1" x14ac:dyDescent="0.25">
      <c r="A50" s="65"/>
      <c r="B50" s="59">
        <v>71956000</v>
      </c>
      <c r="C50" s="60" t="s">
        <v>1</v>
      </c>
      <c r="D50" s="60"/>
      <c r="E50" s="60"/>
      <c r="F50" s="43"/>
      <c r="G50" s="59"/>
      <c r="H50" s="40"/>
      <c r="I50" s="38"/>
      <c r="J50" s="60" t="s">
        <v>36</v>
      </c>
      <c r="K50" s="36" t="s">
        <v>37</v>
      </c>
      <c r="L50" s="44">
        <v>2747053</v>
      </c>
      <c r="M50" s="48">
        <f t="shared" ref="M50:M52" si="23">L50</f>
        <v>2747053</v>
      </c>
      <c r="N50" s="44"/>
      <c r="O50" s="44"/>
      <c r="P50" s="44"/>
      <c r="Q50" s="37">
        <f t="shared" si="1"/>
        <v>2747053</v>
      </c>
    </row>
    <row r="51" spans="1:17" s="4" customFormat="1" ht="18.75" customHeight="1" x14ac:dyDescent="0.25">
      <c r="A51" s="65"/>
      <c r="B51" s="59">
        <v>71956000</v>
      </c>
      <c r="C51" s="60" t="s">
        <v>1</v>
      </c>
      <c r="D51" s="60"/>
      <c r="E51" s="60"/>
      <c r="F51" s="43"/>
      <c r="G51" s="59"/>
      <c r="H51" s="40"/>
      <c r="I51" s="38"/>
      <c r="J51" s="60" t="s">
        <v>33</v>
      </c>
      <c r="K51" s="46" t="s">
        <v>34</v>
      </c>
      <c r="L51" s="44">
        <v>2745300</v>
      </c>
      <c r="M51" s="48">
        <f t="shared" si="23"/>
        <v>2745300</v>
      </c>
      <c r="N51" s="44"/>
      <c r="O51" s="44"/>
      <c r="P51" s="44"/>
      <c r="Q51" s="37">
        <f t="shared" si="1"/>
        <v>2745300</v>
      </c>
    </row>
    <row r="52" spans="1:17" s="6" customFormat="1" ht="18.75" customHeight="1" x14ac:dyDescent="0.25">
      <c r="A52" s="66"/>
      <c r="B52" s="59">
        <v>71956000</v>
      </c>
      <c r="C52" s="60" t="s">
        <v>1</v>
      </c>
      <c r="D52" s="60"/>
      <c r="E52" s="60"/>
      <c r="F52" s="44"/>
      <c r="G52" s="59"/>
      <c r="H52" s="40"/>
      <c r="I52" s="38"/>
      <c r="J52" s="60" t="s">
        <v>35</v>
      </c>
      <c r="K52" s="42">
        <v>21</v>
      </c>
      <c r="L52" s="57">
        <v>117537</v>
      </c>
      <c r="M52" s="48">
        <f t="shared" si="23"/>
        <v>117537</v>
      </c>
      <c r="N52" s="37"/>
      <c r="O52" s="45"/>
      <c r="P52" s="55"/>
      <c r="Q52" s="37">
        <f t="shared" si="1"/>
        <v>117537</v>
      </c>
    </row>
    <row r="53" spans="1:17" s="4" customFormat="1" ht="18.75" customHeight="1" x14ac:dyDescent="0.25">
      <c r="A53" s="64">
        <v>13</v>
      </c>
      <c r="B53" s="59">
        <v>71956000</v>
      </c>
      <c r="C53" s="60" t="s">
        <v>1</v>
      </c>
      <c r="D53" s="60" t="s">
        <v>1</v>
      </c>
      <c r="E53" s="60" t="s">
        <v>89</v>
      </c>
      <c r="F53" s="43" t="s">
        <v>71</v>
      </c>
      <c r="G53" s="59" t="s">
        <v>17</v>
      </c>
      <c r="H53" s="44">
        <v>2885.1</v>
      </c>
      <c r="I53" s="38">
        <v>121</v>
      </c>
      <c r="J53" s="47" t="s">
        <v>18</v>
      </c>
      <c r="K53" s="43" t="s">
        <v>0</v>
      </c>
      <c r="L53" s="44">
        <f>L54+L55</f>
        <v>2368057</v>
      </c>
      <c r="M53" s="44">
        <f t="shared" ref="M53:P53" si="24">M54+M55</f>
        <v>2368057</v>
      </c>
      <c r="N53" s="44">
        <f t="shared" si="24"/>
        <v>0</v>
      </c>
      <c r="O53" s="44">
        <f t="shared" si="24"/>
        <v>0</v>
      </c>
      <c r="P53" s="44">
        <f t="shared" si="24"/>
        <v>0</v>
      </c>
      <c r="Q53" s="37">
        <f t="shared" si="1"/>
        <v>2368057</v>
      </c>
    </row>
    <row r="54" spans="1:17" s="4" customFormat="1" ht="18.75" customHeight="1" x14ac:dyDescent="0.25">
      <c r="A54" s="65"/>
      <c r="B54" s="59">
        <v>71956000</v>
      </c>
      <c r="C54" s="60" t="s">
        <v>1</v>
      </c>
      <c r="D54" s="60"/>
      <c r="E54" s="60"/>
      <c r="F54" s="43"/>
      <c r="G54" s="59"/>
      <c r="H54" s="40"/>
      <c r="I54" s="38"/>
      <c r="J54" s="60" t="s">
        <v>36</v>
      </c>
      <c r="K54" s="36" t="s">
        <v>37</v>
      </c>
      <c r="L54" s="44">
        <v>2318442</v>
      </c>
      <c r="M54" s="48">
        <f t="shared" ref="M54:M55" si="25">L54</f>
        <v>2318442</v>
      </c>
      <c r="N54" s="44"/>
      <c r="O54" s="44"/>
      <c r="P54" s="44"/>
      <c r="Q54" s="37">
        <f t="shared" ref="Q54:Q102" si="26">M54+N54+O54+P54</f>
        <v>2318442</v>
      </c>
    </row>
    <row r="55" spans="1:17" s="6" customFormat="1" ht="18.75" customHeight="1" x14ac:dyDescent="0.25">
      <c r="A55" s="66"/>
      <c r="B55" s="59">
        <v>71956000</v>
      </c>
      <c r="C55" s="60" t="s">
        <v>1</v>
      </c>
      <c r="D55" s="60"/>
      <c r="E55" s="60"/>
      <c r="F55" s="44"/>
      <c r="G55" s="59"/>
      <c r="H55" s="40"/>
      <c r="I55" s="38"/>
      <c r="J55" s="60" t="s">
        <v>35</v>
      </c>
      <c r="K55" s="42">
        <v>21</v>
      </c>
      <c r="L55" s="57">
        <v>49615</v>
      </c>
      <c r="M55" s="48">
        <f t="shared" si="25"/>
        <v>49615</v>
      </c>
      <c r="N55" s="45"/>
      <c r="O55" s="45"/>
      <c r="P55" s="55"/>
      <c r="Q55" s="37">
        <f t="shared" si="26"/>
        <v>49615</v>
      </c>
    </row>
    <row r="56" spans="1:17" s="4" customFormat="1" ht="18.75" customHeight="1" x14ac:dyDescent="0.25">
      <c r="A56" s="64">
        <v>14</v>
      </c>
      <c r="B56" s="59">
        <v>71956000</v>
      </c>
      <c r="C56" s="60" t="s">
        <v>1</v>
      </c>
      <c r="D56" s="60" t="s">
        <v>1</v>
      </c>
      <c r="E56" s="60" t="s">
        <v>89</v>
      </c>
      <c r="F56" s="43" t="s">
        <v>72</v>
      </c>
      <c r="G56" s="59" t="s">
        <v>17</v>
      </c>
      <c r="H56" s="44">
        <v>2786.1</v>
      </c>
      <c r="I56" s="38">
        <v>123</v>
      </c>
      <c r="J56" s="60" t="s">
        <v>18</v>
      </c>
      <c r="K56" s="42" t="s">
        <v>0</v>
      </c>
      <c r="L56" s="44">
        <f>L57+L58</f>
        <v>2217594</v>
      </c>
      <c r="M56" s="44">
        <f t="shared" ref="M56:P56" si="27">M57+M58</f>
        <v>2217594</v>
      </c>
      <c r="N56" s="44">
        <f t="shared" si="27"/>
        <v>0</v>
      </c>
      <c r="O56" s="44">
        <f t="shared" si="27"/>
        <v>0</v>
      </c>
      <c r="P56" s="44">
        <f t="shared" si="27"/>
        <v>0</v>
      </c>
      <c r="Q56" s="37">
        <f t="shared" si="26"/>
        <v>2217594</v>
      </c>
    </row>
    <row r="57" spans="1:17" s="4" customFormat="1" ht="18.75" customHeight="1" x14ac:dyDescent="0.25">
      <c r="A57" s="65"/>
      <c r="B57" s="59">
        <v>71956000</v>
      </c>
      <c r="C57" s="60" t="s">
        <v>1</v>
      </c>
      <c r="D57" s="60"/>
      <c r="E57" s="60"/>
      <c r="F57" s="43"/>
      <c r="G57" s="59"/>
      <c r="H57" s="40"/>
      <c r="I57" s="38"/>
      <c r="J57" s="60" t="s">
        <v>36</v>
      </c>
      <c r="K57" s="36" t="s">
        <v>37</v>
      </c>
      <c r="L57" s="44">
        <v>2171131</v>
      </c>
      <c r="M57" s="48">
        <f t="shared" ref="M57:M58" si="28">L57</f>
        <v>2171131</v>
      </c>
      <c r="N57" s="44"/>
      <c r="O57" s="44"/>
      <c r="P57" s="44"/>
      <c r="Q57" s="37">
        <f t="shared" si="26"/>
        <v>2171131</v>
      </c>
    </row>
    <row r="58" spans="1:17" s="6" customFormat="1" ht="18.75" customHeight="1" x14ac:dyDescent="0.25">
      <c r="A58" s="66"/>
      <c r="B58" s="59">
        <v>71956000</v>
      </c>
      <c r="C58" s="60" t="s">
        <v>1</v>
      </c>
      <c r="D58" s="60"/>
      <c r="E58" s="60"/>
      <c r="F58" s="44"/>
      <c r="G58" s="59"/>
      <c r="H58" s="40"/>
      <c r="I58" s="38"/>
      <c r="J58" s="60" t="s">
        <v>35</v>
      </c>
      <c r="K58" s="42">
        <v>21</v>
      </c>
      <c r="L58" s="57">
        <v>46463</v>
      </c>
      <c r="M58" s="48">
        <f t="shared" si="28"/>
        <v>46463</v>
      </c>
      <c r="N58" s="37"/>
      <c r="O58" s="45"/>
      <c r="P58" s="55"/>
      <c r="Q58" s="37">
        <f t="shared" si="26"/>
        <v>46463</v>
      </c>
    </row>
    <row r="59" spans="1:17" s="4" customFormat="1" ht="18.75" customHeight="1" x14ac:dyDescent="0.25">
      <c r="A59" s="64">
        <v>15</v>
      </c>
      <c r="B59" s="59">
        <v>71956000</v>
      </c>
      <c r="C59" s="60" t="s">
        <v>1</v>
      </c>
      <c r="D59" s="60" t="s">
        <v>1</v>
      </c>
      <c r="E59" s="60" t="s">
        <v>96</v>
      </c>
      <c r="F59" s="42">
        <v>3</v>
      </c>
      <c r="G59" s="59" t="s">
        <v>17</v>
      </c>
      <c r="H59" s="44">
        <v>7107.3</v>
      </c>
      <c r="I59" s="38">
        <v>325</v>
      </c>
      <c r="J59" s="47" t="s">
        <v>18</v>
      </c>
      <c r="K59" s="43" t="s">
        <v>0</v>
      </c>
      <c r="L59" s="44">
        <f>L60+L61</f>
        <v>10048826</v>
      </c>
      <c r="M59" s="44">
        <f t="shared" ref="M59:P59" si="29">M60+M61</f>
        <v>10048826</v>
      </c>
      <c r="N59" s="44">
        <f t="shared" si="29"/>
        <v>0</v>
      </c>
      <c r="O59" s="44">
        <f t="shared" si="29"/>
        <v>0</v>
      </c>
      <c r="P59" s="44">
        <f t="shared" si="29"/>
        <v>0</v>
      </c>
      <c r="Q59" s="37">
        <f t="shared" si="26"/>
        <v>10048826</v>
      </c>
    </row>
    <row r="60" spans="1:17" s="4" customFormat="1" ht="18.75" customHeight="1" x14ac:dyDescent="0.25">
      <c r="A60" s="65"/>
      <c r="B60" s="59">
        <v>71956000</v>
      </c>
      <c r="C60" s="60" t="s">
        <v>1</v>
      </c>
      <c r="D60" s="60"/>
      <c r="E60" s="60"/>
      <c r="F60" s="43"/>
      <c r="G60" s="59"/>
      <c r="H60" s="40"/>
      <c r="I60" s="38"/>
      <c r="J60" s="60" t="s">
        <v>33</v>
      </c>
      <c r="K60" s="46" t="s">
        <v>34</v>
      </c>
      <c r="L60" s="44">
        <v>9837823</v>
      </c>
      <c r="M60" s="48">
        <f t="shared" ref="M60:M61" si="30">L60</f>
        <v>9837823</v>
      </c>
      <c r="N60" s="44"/>
      <c r="O60" s="44"/>
      <c r="P60" s="44"/>
      <c r="Q60" s="37">
        <f t="shared" si="26"/>
        <v>9837823</v>
      </c>
    </row>
    <row r="61" spans="1:17" s="6" customFormat="1" ht="18.75" customHeight="1" x14ac:dyDescent="0.25">
      <c r="A61" s="66"/>
      <c r="B61" s="59">
        <v>71956000</v>
      </c>
      <c r="C61" s="60" t="s">
        <v>1</v>
      </c>
      <c r="D61" s="60"/>
      <c r="E61" s="60"/>
      <c r="F61" s="42"/>
      <c r="G61" s="59"/>
      <c r="H61" s="40"/>
      <c r="I61" s="38"/>
      <c r="J61" s="60" t="s">
        <v>35</v>
      </c>
      <c r="K61" s="42">
        <v>21</v>
      </c>
      <c r="L61" s="57">
        <v>211003</v>
      </c>
      <c r="M61" s="48">
        <f t="shared" si="30"/>
        <v>211003</v>
      </c>
      <c r="N61" s="45"/>
      <c r="O61" s="45"/>
      <c r="P61" s="55"/>
      <c r="Q61" s="37">
        <f t="shared" si="26"/>
        <v>211003</v>
      </c>
    </row>
    <row r="62" spans="1:17" s="4" customFormat="1" ht="18.75" customHeight="1" x14ac:dyDescent="0.25">
      <c r="A62" s="64">
        <v>16</v>
      </c>
      <c r="B62" s="59">
        <v>71956000</v>
      </c>
      <c r="C62" s="60" t="s">
        <v>1</v>
      </c>
      <c r="D62" s="60" t="s">
        <v>1</v>
      </c>
      <c r="E62" s="60" t="s">
        <v>96</v>
      </c>
      <c r="F62" s="42" t="s">
        <v>21</v>
      </c>
      <c r="G62" s="59" t="s">
        <v>17</v>
      </c>
      <c r="H62" s="44">
        <v>9253.5</v>
      </c>
      <c r="I62" s="38">
        <v>420</v>
      </c>
      <c r="J62" s="60" t="s">
        <v>18</v>
      </c>
      <c r="K62" s="42" t="s">
        <v>0</v>
      </c>
      <c r="L62" s="44">
        <f>L63+L64</f>
        <v>13545346</v>
      </c>
      <c r="M62" s="44">
        <f t="shared" ref="M62:P62" si="31">M63+M64</f>
        <v>13545346</v>
      </c>
      <c r="N62" s="44">
        <f t="shared" si="31"/>
        <v>0</v>
      </c>
      <c r="O62" s="44">
        <f t="shared" si="31"/>
        <v>0</v>
      </c>
      <c r="P62" s="44">
        <f t="shared" si="31"/>
        <v>0</v>
      </c>
      <c r="Q62" s="37">
        <f t="shared" si="26"/>
        <v>13545346</v>
      </c>
    </row>
    <row r="63" spans="1:17" s="4" customFormat="1" ht="18.75" customHeight="1" x14ac:dyDescent="0.25">
      <c r="A63" s="65"/>
      <c r="B63" s="59">
        <v>71956000</v>
      </c>
      <c r="C63" s="60" t="s">
        <v>1</v>
      </c>
      <c r="D63" s="60"/>
      <c r="E63" s="60"/>
      <c r="F63" s="43"/>
      <c r="G63" s="59"/>
      <c r="H63" s="40"/>
      <c r="I63" s="38"/>
      <c r="J63" s="60" t="s">
        <v>33</v>
      </c>
      <c r="K63" s="46" t="s">
        <v>34</v>
      </c>
      <c r="L63" s="44">
        <v>13260930</v>
      </c>
      <c r="M63" s="48">
        <f t="shared" ref="M63:M64" si="32">L63</f>
        <v>13260930</v>
      </c>
      <c r="N63" s="44"/>
      <c r="O63" s="44"/>
      <c r="P63" s="44"/>
      <c r="Q63" s="37">
        <f t="shared" si="26"/>
        <v>13260930</v>
      </c>
    </row>
    <row r="64" spans="1:17" s="6" customFormat="1" ht="18.75" customHeight="1" x14ac:dyDescent="0.25">
      <c r="A64" s="66"/>
      <c r="B64" s="59">
        <v>71956000</v>
      </c>
      <c r="C64" s="60" t="s">
        <v>1</v>
      </c>
      <c r="D64" s="60"/>
      <c r="E64" s="60"/>
      <c r="F64" s="42"/>
      <c r="G64" s="59"/>
      <c r="H64" s="40"/>
      <c r="I64" s="38"/>
      <c r="J64" s="60" t="s">
        <v>35</v>
      </c>
      <c r="K64" s="42">
        <v>21</v>
      </c>
      <c r="L64" s="57">
        <v>284416</v>
      </c>
      <c r="M64" s="48">
        <f t="shared" si="32"/>
        <v>284416</v>
      </c>
      <c r="N64" s="37"/>
      <c r="O64" s="45"/>
      <c r="P64" s="55"/>
      <c r="Q64" s="37">
        <f t="shared" si="26"/>
        <v>284416</v>
      </c>
    </row>
    <row r="65" spans="1:17" s="4" customFormat="1" ht="18.75" customHeight="1" x14ac:dyDescent="0.25">
      <c r="A65" s="64">
        <v>17</v>
      </c>
      <c r="B65" s="59">
        <v>71956000</v>
      </c>
      <c r="C65" s="60" t="s">
        <v>1</v>
      </c>
      <c r="D65" s="60" t="s">
        <v>1</v>
      </c>
      <c r="E65" s="60" t="s">
        <v>96</v>
      </c>
      <c r="F65" s="42">
        <v>7</v>
      </c>
      <c r="G65" s="59" t="s">
        <v>17</v>
      </c>
      <c r="H65" s="44">
        <v>7102</v>
      </c>
      <c r="I65" s="38">
        <v>315</v>
      </c>
      <c r="J65" s="47" t="s">
        <v>18</v>
      </c>
      <c r="K65" s="43" t="s">
        <v>0</v>
      </c>
      <c r="L65" s="44">
        <f>L66+L67</f>
        <v>4626256</v>
      </c>
      <c r="M65" s="44">
        <f t="shared" ref="M65:P65" si="33">M66+M67</f>
        <v>4626256</v>
      </c>
      <c r="N65" s="44">
        <f t="shared" si="33"/>
        <v>0</v>
      </c>
      <c r="O65" s="44">
        <f t="shared" si="33"/>
        <v>0</v>
      </c>
      <c r="P65" s="44">
        <f t="shared" si="33"/>
        <v>0</v>
      </c>
      <c r="Q65" s="37">
        <f t="shared" si="26"/>
        <v>4626256</v>
      </c>
    </row>
    <row r="66" spans="1:17" s="4" customFormat="1" ht="18.75" customHeight="1" x14ac:dyDescent="0.25">
      <c r="A66" s="65"/>
      <c r="B66" s="59">
        <v>71956000</v>
      </c>
      <c r="C66" s="60" t="s">
        <v>1</v>
      </c>
      <c r="D66" s="60"/>
      <c r="E66" s="60"/>
      <c r="F66" s="43"/>
      <c r="G66" s="59"/>
      <c r="H66" s="40"/>
      <c r="I66" s="38"/>
      <c r="J66" s="60" t="s">
        <v>36</v>
      </c>
      <c r="K66" s="36" t="s">
        <v>37</v>
      </c>
      <c r="L66" s="44">
        <v>4529096</v>
      </c>
      <c r="M66" s="48">
        <f t="shared" ref="M66:M67" si="34">L66</f>
        <v>4529096</v>
      </c>
      <c r="N66" s="44"/>
      <c r="O66" s="44"/>
      <c r="P66" s="44"/>
      <c r="Q66" s="37">
        <f t="shared" si="26"/>
        <v>4529096</v>
      </c>
    </row>
    <row r="67" spans="1:17" s="6" customFormat="1" ht="18.75" customHeight="1" x14ac:dyDescent="0.25">
      <c r="A67" s="66"/>
      <c r="B67" s="59">
        <v>71956000</v>
      </c>
      <c r="C67" s="60" t="s">
        <v>1</v>
      </c>
      <c r="D67" s="60"/>
      <c r="E67" s="60"/>
      <c r="F67" s="42"/>
      <c r="G67" s="59"/>
      <c r="H67" s="40"/>
      <c r="I67" s="38"/>
      <c r="J67" s="60" t="s">
        <v>35</v>
      </c>
      <c r="K67" s="42">
        <v>21</v>
      </c>
      <c r="L67" s="57">
        <v>97160</v>
      </c>
      <c r="M67" s="48">
        <f t="shared" si="34"/>
        <v>97160</v>
      </c>
      <c r="N67" s="45"/>
      <c r="O67" s="45"/>
      <c r="P67" s="55"/>
      <c r="Q67" s="37">
        <f t="shared" si="26"/>
        <v>97160</v>
      </c>
    </row>
    <row r="68" spans="1:17" s="4" customFormat="1" ht="18.75" customHeight="1" x14ac:dyDescent="0.25">
      <c r="A68" s="64">
        <v>18</v>
      </c>
      <c r="B68" s="59">
        <v>71956000</v>
      </c>
      <c r="C68" s="60" t="s">
        <v>1</v>
      </c>
      <c r="D68" s="60" t="s">
        <v>1</v>
      </c>
      <c r="E68" s="60" t="s">
        <v>96</v>
      </c>
      <c r="F68" s="42">
        <v>11</v>
      </c>
      <c r="G68" s="59" t="s">
        <v>17</v>
      </c>
      <c r="H68" s="44">
        <v>6840.5</v>
      </c>
      <c r="I68" s="38">
        <v>345</v>
      </c>
      <c r="J68" s="60" t="s">
        <v>18</v>
      </c>
      <c r="K68" s="42" t="s">
        <v>0</v>
      </c>
      <c r="L68" s="44">
        <f>L69+L70</f>
        <v>10222389</v>
      </c>
      <c r="M68" s="44">
        <f t="shared" ref="M68:P68" si="35">M69+M70</f>
        <v>10222389</v>
      </c>
      <c r="N68" s="44">
        <f t="shared" si="35"/>
        <v>0</v>
      </c>
      <c r="O68" s="44">
        <f t="shared" si="35"/>
        <v>0</v>
      </c>
      <c r="P68" s="44">
        <f t="shared" si="35"/>
        <v>0</v>
      </c>
      <c r="Q68" s="37">
        <f t="shared" si="26"/>
        <v>10222389</v>
      </c>
    </row>
    <row r="69" spans="1:17" s="4" customFormat="1" ht="18.75" customHeight="1" x14ac:dyDescent="0.25">
      <c r="A69" s="65"/>
      <c r="B69" s="59">
        <v>71956000</v>
      </c>
      <c r="C69" s="60" t="s">
        <v>1</v>
      </c>
      <c r="D69" s="60"/>
      <c r="E69" s="60"/>
      <c r="F69" s="43"/>
      <c r="G69" s="59"/>
      <c r="H69" s="40"/>
      <c r="I69" s="38"/>
      <c r="J69" s="60" t="s">
        <v>33</v>
      </c>
      <c r="K69" s="46" t="s">
        <v>34</v>
      </c>
      <c r="L69" s="44">
        <v>10007767</v>
      </c>
      <c r="M69" s="48">
        <f t="shared" ref="M69:M70" si="36">L69</f>
        <v>10007767</v>
      </c>
      <c r="N69" s="44"/>
      <c r="O69" s="44"/>
      <c r="P69" s="44"/>
      <c r="Q69" s="37">
        <f t="shared" si="26"/>
        <v>10007767</v>
      </c>
    </row>
    <row r="70" spans="1:17" s="6" customFormat="1" ht="18.75" customHeight="1" x14ac:dyDescent="0.25">
      <c r="A70" s="66"/>
      <c r="B70" s="59">
        <v>71956000</v>
      </c>
      <c r="C70" s="60" t="s">
        <v>1</v>
      </c>
      <c r="D70" s="60"/>
      <c r="E70" s="60"/>
      <c r="F70" s="42"/>
      <c r="G70" s="59"/>
      <c r="H70" s="40"/>
      <c r="I70" s="38"/>
      <c r="J70" s="60" t="s">
        <v>35</v>
      </c>
      <c r="K70" s="42">
        <v>21</v>
      </c>
      <c r="L70" s="57">
        <v>214622</v>
      </c>
      <c r="M70" s="48">
        <f t="shared" si="36"/>
        <v>214622</v>
      </c>
      <c r="N70" s="37"/>
      <c r="O70" s="45"/>
      <c r="P70" s="55"/>
      <c r="Q70" s="37">
        <f t="shared" si="26"/>
        <v>214622</v>
      </c>
    </row>
    <row r="71" spans="1:17" s="4" customFormat="1" ht="18.75" customHeight="1" x14ac:dyDescent="0.25">
      <c r="A71" s="64">
        <v>19</v>
      </c>
      <c r="B71" s="59">
        <v>71956000</v>
      </c>
      <c r="C71" s="60" t="s">
        <v>1</v>
      </c>
      <c r="D71" s="60" t="s">
        <v>1</v>
      </c>
      <c r="E71" s="60" t="s">
        <v>96</v>
      </c>
      <c r="F71" s="42" t="s">
        <v>25</v>
      </c>
      <c r="G71" s="59" t="s">
        <v>17</v>
      </c>
      <c r="H71" s="44">
        <v>11058.3</v>
      </c>
      <c r="I71" s="38">
        <v>581</v>
      </c>
      <c r="J71" s="47" t="s">
        <v>18</v>
      </c>
      <c r="K71" s="43" t="s">
        <v>0</v>
      </c>
      <c r="L71" s="44">
        <f>L72+L73</f>
        <v>7433978</v>
      </c>
      <c r="M71" s="44">
        <f t="shared" ref="M71:P71" si="37">M72+M73</f>
        <v>7433978</v>
      </c>
      <c r="N71" s="44">
        <f t="shared" si="37"/>
        <v>0</v>
      </c>
      <c r="O71" s="44">
        <f t="shared" si="37"/>
        <v>0</v>
      </c>
      <c r="P71" s="44">
        <f t="shared" si="37"/>
        <v>0</v>
      </c>
      <c r="Q71" s="37">
        <f t="shared" si="26"/>
        <v>7433978</v>
      </c>
    </row>
    <row r="72" spans="1:17" s="4" customFormat="1" ht="18.75" customHeight="1" x14ac:dyDescent="0.25">
      <c r="A72" s="65"/>
      <c r="B72" s="59">
        <v>71956000</v>
      </c>
      <c r="C72" s="60" t="s">
        <v>1</v>
      </c>
      <c r="D72" s="60"/>
      <c r="E72" s="60"/>
      <c r="F72" s="43"/>
      <c r="G72" s="59"/>
      <c r="H72" s="40"/>
      <c r="I72" s="38"/>
      <c r="J72" s="60" t="s">
        <v>36</v>
      </c>
      <c r="K72" s="36" t="s">
        <v>37</v>
      </c>
      <c r="L72" s="44">
        <v>7277904</v>
      </c>
      <c r="M72" s="48">
        <f t="shared" ref="M72:M73" si="38">L72</f>
        <v>7277904</v>
      </c>
      <c r="N72" s="44"/>
      <c r="O72" s="44"/>
      <c r="P72" s="44"/>
      <c r="Q72" s="37">
        <f t="shared" si="26"/>
        <v>7277904</v>
      </c>
    </row>
    <row r="73" spans="1:17" s="6" customFormat="1" ht="18.75" customHeight="1" x14ac:dyDescent="0.25">
      <c r="A73" s="66"/>
      <c r="B73" s="59">
        <v>71956000</v>
      </c>
      <c r="C73" s="60" t="s">
        <v>1</v>
      </c>
      <c r="D73" s="60"/>
      <c r="E73" s="60"/>
      <c r="F73" s="42"/>
      <c r="G73" s="59"/>
      <c r="H73" s="40"/>
      <c r="I73" s="38"/>
      <c r="J73" s="60" t="s">
        <v>35</v>
      </c>
      <c r="K73" s="42">
        <v>21</v>
      </c>
      <c r="L73" s="57">
        <v>156074</v>
      </c>
      <c r="M73" s="48">
        <f t="shared" si="38"/>
        <v>156074</v>
      </c>
      <c r="N73" s="45"/>
      <c r="O73" s="45"/>
      <c r="P73" s="55"/>
      <c r="Q73" s="37">
        <f t="shared" si="26"/>
        <v>156074</v>
      </c>
    </row>
    <row r="74" spans="1:17" s="4" customFormat="1" ht="18.75" customHeight="1" x14ac:dyDescent="0.25">
      <c r="A74" s="64">
        <v>20</v>
      </c>
      <c r="B74" s="59">
        <v>71956000</v>
      </c>
      <c r="C74" s="60" t="s">
        <v>1</v>
      </c>
      <c r="D74" s="60" t="s">
        <v>1</v>
      </c>
      <c r="E74" s="60" t="s">
        <v>96</v>
      </c>
      <c r="F74" s="42">
        <v>14</v>
      </c>
      <c r="G74" s="59" t="s">
        <v>17</v>
      </c>
      <c r="H74" s="44">
        <v>7048.8</v>
      </c>
      <c r="I74" s="38">
        <v>341</v>
      </c>
      <c r="J74" s="60" t="s">
        <v>18</v>
      </c>
      <c r="K74" s="42" t="s">
        <v>0</v>
      </c>
      <c r="L74" s="44">
        <f>L75+L76</f>
        <v>4583934</v>
      </c>
      <c r="M74" s="44">
        <f>M75+M76</f>
        <v>4583934</v>
      </c>
      <c r="N74" s="44">
        <f t="shared" ref="N74:P74" si="39">N75+N76</f>
        <v>0</v>
      </c>
      <c r="O74" s="44">
        <f t="shared" si="39"/>
        <v>0</v>
      </c>
      <c r="P74" s="44">
        <f t="shared" si="39"/>
        <v>0</v>
      </c>
      <c r="Q74" s="37">
        <f>M74+N74+O74+P74</f>
        <v>4583934</v>
      </c>
    </row>
    <row r="75" spans="1:17" s="4" customFormat="1" ht="18.75" customHeight="1" x14ac:dyDescent="0.25">
      <c r="A75" s="65"/>
      <c r="B75" s="59">
        <v>71956000</v>
      </c>
      <c r="C75" s="60" t="s">
        <v>1</v>
      </c>
      <c r="D75" s="60"/>
      <c r="E75" s="60"/>
      <c r="F75" s="43"/>
      <c r="G75" s="59"/>
      <c r="H75" s="40"/>
      <c r="I75" s="38"/>
      <c r="J75" s="60" t="s">
        <v>36</v>
      </c>
      <c r="K75" s="36" t="s">
        <v>37</v>
      </c>
      <c r="L75" s="44">
        <v>4269790</v>
      </c>
      <c r="M75" s="48">
        <f t="shared" ref="M75:M76" si="40">L75</f>
        <v>4269790</v>
      </c>
      <c r="N75" s="44"/>
      <c r="O75" s="44"/>
      <c r="P75" s="44"/>
      <c r="Q75" s="37">
        <f>M75+N75+O75+P75</f>
        <v>4269790</v>
      </c>
    </row>
    <row r="76" spans="1:17" s="4" customFormat="1" ht="18.75" customHeight="1" x14ac:dyDescent="0.25">
      <c r="A76" s="66"/>
      <c r="B76" s="59">
        <v>71956000</v>
      </c>
      <c r="C76" s="60" t="s">
        <v>1</v>
      </c>
      <c r="D76" s="60"/>
      <c r="E76" s="60"/>
      <c r="F76" s="42"/>
      <c r="G76" s="59"/>
      <c r="H76" s="40"/>
      <c r="I76" s="38"/>
      <c r="J76" s="60" t="s">
        <v>35</v>
      </c>
      <c r="K76" s="42">
        <v>21</v>
      </c>
      <c r="L76" s="57">
        <v>314144</v>
      </c>
      <c r="M76" s="48">
        <f t="shared" si="40"/>
        <v>314144</v>
      </c>
      <c r="N76" s="37"/>
      <c r="O76" s="45"/>
      <c r="P76" s="55"/>
      <c r="Q76" s="37">
        <f>M76+N76+O76+P76</f>
        <v>314144</v>
      </c>
    </row>
    <row r="77" spans="1:17" s="4" customFormat="1" ht="18.75" customHeight="1" x14ac:dyDescent="0.25">
      <c r="A77" s="64">
        <v>21</v>
      </c>
      <c r="B77" s="59">
        <v>71956000</v>
      </c>
      <c r="C77" s="60" t="s">
        <v>1</v>
      </c>
      <c r="D77" s="60" t="s">
        <v>1</v>
      </c>
      <c r="E77" s="60" t="s">
        <v>96</v>
      </c>
      <c r="F77" s="42" t="s">
        <v>26</v>
      </c>
      <c r="G77" s="59" t="s">
        <v>17</v>
      </c>
      <c r="H77" s="44">
        <v>4942.5</v>
      </c>
      <c r="I77" s="38">
        <v>199</v>
      </c>
      <c r="J77" s="47" t="s">
        <v>18</v>
      </c>
      <c r="K77" s="43" t="s">
        <v>0</v>
      </c>
      <c r="L77" s="44">
        <f>L78+L79+L80</f>
        <v>11452555</v>
      </c>
      <c r="M77" s="44">
        <f t="shared" ref="M77:P77" si="41">M78+M79+M80</f>
        <v>11452555</v>
      </c>
      <c r="N77" s="44">
        <f t="shared" si="41"/>
        <v>0</v>
      </c>
      <c r="O77" s="44">
        <f t="shared" si="41"/>
        <v>0</v>
      </c>
      <c r="P77" s="44">
        <f t="shared" si="41"/>
        <v>0</v>
      </c>
      <c r="Q77" s="37">
        <f t="shared" si="26"/>
        <v>11452555</v>
      </c>
    </row>
    <row r="78" spans="1:17" s="6" customFormat="1" ht="18.75" customHeight="1" x14ac:dyDescent="0.25">
      <c r="A78" s="65"/>
      <c r="B78" s="59">
        <v>71956000</v>
      </c>
      <c r="C78" s="60" t="s">
        <v>1</v>
      </c>
      <c r="D78" s="60"/>
      <c r="E78" s="60"/>
      <c r="F78" s="43"/>
      <c r="G78" s="59"/>
      <c r="H78" s="40"/>
      <c r="I78" s="38"/>
      <c r="J78" s="60" t="s">
        <v>36</v>
      </c>
      <c r="K78" s="36" t="s">
        <v>37</v>
      </c>
      <c r="L78" s="44">
        <v>3158711</v>
      </c>
      <c r="M78" s="48">
        <f t="shared" ref="M78:M80" si="42">L78</f>
        <v>3158711</v>
      </c>
      <c r="N78" s="44"/>
      <c r="O78" s="44"/>
      <c r="P78" s="44"/>
      <c r="Q78" s="37">
        <f t="shared" si="26"/>
        <v>3158711</v>
      </c>
    </row>
    <row r="79" spans="1:17" s="4" customFormat="1" ht="18" customHeight="1" x14ac:dyDescent="0.25">
      <c r="A79" s="65"/>
      <c r="B79" s="59">
        <v>71956000</v>
      </c>
      <c r="C79" s="60" t="s">
        <v>1</v>
      </c>
      <c r="D79" s="60"/>
      <c r="E79" s="60"/>
      <c r="F79" s="43"/>
      <c r="G79" s="59"/>
      <c r="H79" s="40"/>
      <c r="I79" s="38"/>
      <c r="J79" s="60" t="s">
        <v>33</v>
      </c>
      <c r="K79" s="46" t="s">
        <v>34</v>
      </c>
      <c r="L79" s="44">
        <v>8053386</v>
      </c>
      <c r="M79" s="48">
        <f t="shared" si="42"/>
        <v>8053386</v>
      </c>
      <c r="N79" s="44"/>
      <c r="O79" s="44"/>
      <c r="P79" s="44"/>
      <c r="Q79" s="37">
        <f t="shared" si="26"/>
        <v>8053386</v>
      </c>
    </row>
    <row r="80" spans="1:17" s="6" customFormat="1" ht="18" customHeight="1" x14ac:dyDescent="0.25">
      <c r="A80" s="66"/>
      <c r="B80" s="59">
        <v>71956000</v>
      </c>
      <c r="C80" s="60" t="s">
        <v>1</v>
      </c>
      <c r="D80" s="60"/>
      <c r="E80" s="60"/>
      <c r="F80" s="42"/>
      <c r="G80" s="59"/>
      <c r="H80" s="40"/>
      <c r="I80" s="38"/>
      <c r="J80" s="60" t="s">
        <v>35</v>
      </c>
      <c r="K80" s="42">
        <v>21</v>
      </c>
      <c r="L80" s="57">
        <v>240458</v>
      </c>
      <c r="M80" s="48">
        <f t="shared" si="42"/>
        <v>240458</v>
      </c>
      <c r="N80" s="45"/>
      <c r="O80" s="45"/>
      <c r="P80" s="55"/>
      <c r="Q80" s="37">
        <f t="shared" si="26"/>
        <v>240458</v>
      </c>
    </row>
    <row r="81" spans="1:17" s="4" customFormat="1" ht="18.75" customHeight="1" x14ac:dyDescent="0.25">
      <c r="A81" s="64">
        <v>22</v>
      </c>
      <c r="B81" s="59">
        <v>71956000</v>
      </c>
      <c r="C81" s="60" t="s">
        <v>1</v>
      </c>
      <c r="D81" s="60" t="s">
        <v>1</v>
      </c>
      <c r="E81" s="60" t="s">
        <v>96</v>
      </c>
      <c r="F81" s="42">
        <v>16</v>
      </c>
      <c r="G81" s="59" t="s">
        <v>17</v>
      </c>
      <c r="H81" s="44">
        <v>6352</v>
      </c>
      <c r="I81" s="38">
        <v>352</v>
      </c>
      <c r="J81" s="60" t="s">
        <v>18</v>
      </c>
      <c r="K81" s="42" t="s">
        <v>0</v>
      </c>
      <c r="L81" s="44">
        <f>L82+L83</f>
        <v>10883450</v>
      </c>
      <c r="M81" s="44">
        <f t="shared" ref="M81:P81" si="43">M82+M83</f>
        <v>10883450</v>
      </c>
      <c r="N81" s="44">
        <f t="shared" si="43"/>
        <v>0</v>
      </c>
      <c r="O81" s="44">
        <f t="shared" si="43"/>
        <v>0</v>
      </c>
      <c r="P81" s="44">
        <f t="shared" si="43"/>
        <v>0</v>
      </c>
      <c r="Q81" s="37">
        <f t="shared" si="26"/>
        <v>10883450</v>
      </c>
    </row>
    <row r="82" spans="1:17" s="4" customFormat="1" ht="18.75" customHeight="1" x14ac:dyDescent="0.25">
      <c r="A82" s="65"/>
      <c r="B82" s="59">
        <v>71956000</v>
      </c>
      <c r="C82" s="60" t="s">
        <v>1</v>
      </c>
      <c r="D82" s="60"/>
      <c r="E82" s="60"/>
      <c r="F82" s="43"/>
      <c r="G82" s="59"/>
      <c r="H82" s="40"/>
      <c r="I82" s="38"/>
      <c r="J82" s="60" t="s">
        <v>33</v>
      </c>
      <c r="K82" s="46" t="s">
        <v>34</v>
      </c>
      <c r="L82" s="44">
        <v>10654989</v>
      </c>
      <c r="M82" s="48">
        <f t="shared" ref="M82:M83" si="44">L82</f>
        <v>10654989</v>
      </c>
      <c r="N82" s="44"/>
      <c r="O82" s="44"/>
      <c r="P82" s="44"/>
      <c r="Q82" s="37">
        <f t="shared" si="26"/>
        <v>10654989</v>
      </c>
    </row>
    <row r="83" spans="1:17" s="6" customFormat="1" ht="18.75" customHeight="1" x14ac:dyDescent="0.25">
      <c r="A83" s="66"/>
      <c r="B83" s="59">
        <v>71956000</v>
      </c>
      <c r="C83" s="60" t="s">
        <v>1</v>
      </c>
      <c r="D83" s="60"/>
      <c r="E83" s="60"/>
      <c r="F83" s="42"/>
      <c r="G83" s="59"/>
      <c r="H83" s="40"/>
      <c r="I83" s="38"/>
      <c r="J83" s="60" t="s">
        <v>35</v>
      </c>
      <c r="K83" s="42">
        <v>21</v>
      </c>
      <c r="L83" s="45">
        <v>228461</v>
      </c>
      <c r="M83" s="48">
        <f t="shared" si="44"/>
        <v>228461</v>
      </c>
      <c r="N83" s="37"/>
      <c r="O83" s="45"/>
      <c r="P83" s="55"/>
      <c r="Q83" s="37">
        <f t="shared" si="26"/>
        <v>228461</v>
      </c>
    </row>
    <row r="84" spans="1:17" s="4" customFormat="1" ht="18.75" customHeight="1" x14ac:dyDescent="0.25">
      <c r="A84" s="64">
        <v>23</v>
      </c>
      <c r="B84" s="59">
        <v>71956000</v>
      </c>
      <c r="C84" s="60" t="s">
        <v>1</v>
      </c>
      <c r="D84" s="60" t="s">
        <v>1</v>
      </c>
      <c r="E84" s="60" t="s">
        <v>27</v>
      </c>
      <c r="F84" s="42">
        <v>6</v>
      </c>
      <c r="G84" s="59" t="s">
        <v>17</v>
      </c>
      <c r="H84" s="44">
        <v>4605.5</v>
      </c>
      <c r="I84" s="38">
        <v>215</v>
      </c>
      <c r="J84" s="47" t="s">
        <v>18</v>
      </c>
      <c r="K84" s="43" t="s">
        <v>0</v>
      </c>
      <c r="L84" s="44">
        <f>L85+L86+L87</f>
        <v>12089834</v>
      </c>
      <c r="M84" s="44">
        <f t="shared" ref="M84:P84" si="45">M85+M86+M87</f>
        <v>12089834</v>
      </c>
      <c r="N84" s="44">
        <f t="shared" si="45"/>
        <v>0</v>
      </c>
      <c r="O84" s="44">
        <f t="shared" si="45"/>
        <v>0</v>
      </c>
      <c r="P84" s="44">
        <f t="shared" si="45"/>
        <v>0</v>
      </c>
      <c r="Q84" s="37">
        <f t="shared" si="26"/>
        <v>12089834</v>
      </c>
    </row>
    <row r="85" spans="1:17" s="4" customFormat="1" ht="18.75" customHeight="1" x14ac:dyDescent="0.25">
      <c r="A85" s="65"/>
      <c r="B85" s="59">
        <v>71956000</v>
      </c>
      <c r="C85" s="60" t="s">
        <v>1</v>
      </c>
      <c r="D85" s="60"/>
      <c r="E85" s="60"/>
      <c r="F85" s="43"/>
      <c r="G85" s="59"/>
      <c r="H85" s="40"/>
      <c r="I85" s="38"/>
      <c r="J85" s="60" t="s">
        <v>36</v>
      </c>
      <c r="K85" s="36" t="s">
        <v>37</v>
      </c>
      <c r="L85" s="44">
        <v>3080934</v>
      </c>
      <c r="M85" s="48">
        <f t="shared" ref="M85:M87" si="46">L85</f>
        <v>3080934</v>
      </c>
      <c r="N85" s="44"/>
      <c r="O85" s="44"/>
      <c r="P85" s="44"/>
      <c r="Q85" s="37">
        <f t="shared" si="26"/>
        <v>3080934</v>
      </c>
    </row>
    <row r="86" spans="1:17" s="6" customFormat="1" ht="18.75" customHeight="1" x14ac:dyDescent="0.25">
      <c r="A86" s="65"/>
      <c r="B86" s="59">
        <v>71956000</v>
      </c>
      <c r="C86" s="60" t="s">
        <v>1</v>
      </c>
      <c r="D86" s="60"/>
      <c r="E86" s="60"/>
      <c r="F86" s="43"/>
      <c r="G86" s="59"/>
      <c r="H86" s="40"/>
      <c r="I86" s="38"/>
      <c r="J86" s="60" t="s">
        <v>33</v>
      </c>
      <c r="K86" s="46" t="s">
        <v>34</v>
      </c>
      <c r="L86" s="44">
        <v>8755103</v>
      </c>
      <c r="M86" s="48">
        <f t="shared" si="46"/>
        <v>8755103</v>
      </c>
      <c r="N86" s="44"/>
      <c r="O86" s="44"/>
      <c r="P86" s="44"/>
      <c r="Q86" s="37">
        <f t="shared" si="26"/>
        <v>8755103</v>
      </c>
    </row>
    <row r="87" spans="1:17" s="4" customFormat="1" ht="18.75" customHeight="1" x14ac:dyDescent="0.25">
      <c r="A87" s="66"/>
      <c r="B87" s="59">
        <v>71956000</v>
      </c>
      <c r="C87" s="60" t="s">
        <v>1</v>
      </c>
      <c r="D87" s="60"/>
      <c r="E87" s="60"/>
      <c r="F87" s="44"/>
      <c r="G87" s="59"/>
      <c r="H87" s="40"/>
      <c r="I87" s="38"/>
      <c r="J87" s="60" t="s">
        <v>35</v>
      </c>
      <c r="K87" s="42">
        <v>21</v>
      </c>
      <c r="L87" s="57">
        <v>253797</v>
      </c>
      <c r="M87" s="48">
        <f t="shared" si="46"/>
        <v>253797</v>
      </c>
      <c r="N87" s="45"/>
      <c r="O87" s="45"/>
      <c r="P87" s="55"/>
      <c r="Q87" s="37">
        <f t="shared" si="26"/>
        <v>253797</v>
      </c>
    </row>
    <row r="88" spans="1:17" s="4" customFormat="1" ht="18.75" customHeight="1" x14ac:dyDescent="0.25">
      <c r="A88" s="64">
        <v>24</v>
      </c>
      <c r="B88" s="59">
        <v>71956000</v>
      </c>
      <c r="C88" s="60" t="s">
        <v>1</v>
      </c>
      <c r="D88" s="60" t="s">
        <v>1</v>
      </c>
      <c r="E88" s="60" t="s">
        <v>46</v>
      </c>
      <c r="F88" s="38" t="s">
        <v>21</v>
      </c>
      <c r="G88" s="59" t="s">
        <v>17</v>
      </c>
      <c r="H88" s="44">
        <v>4931.8999999999996</v>
      </c>
      <c r="I88" s="38">
        <v>158</v>
      </c>
      <c r="J88" s="60" t="s">
        <v>18</v>
      </c>
      <c r="K88" s="43" t="s">
        <v>0</v>
      </c>
      <c r="L88" s="45">
        <f>L89+L90</f>
        <v>3200592</v>
      </c>
      <c r="M88" s="45">
        <f t="shared" ref="M88:P88" si="47">M89+M90</f>
        <v>3200592</v>
      </c>
      <c r="N88" s="45">
        <f t="shared" si="47"/>
        <v>0</v>
      </c>
      <c r="O88" s="45">
        <f t="shared" si="47"/>
        <v>0</v>
      </c>
      <c r="P88" s="45">
        <f t="shared" si="47"/>
        <v>0</v>
      </c>
      <c r="Q88" s="37">
        <f t="shared" si="26"/>
        <v>3200592</v>
      </c>
    </row>
    <row r="89" spans="1:17" s="6" customFormat="1" ht="18.75" customHeight="1" x14ac:dyDescent="0.25">
      <c r="A89" s="84"/>
      <c r="B89" s="59">
        <v>71956000</v>
      </c>
      <c r="C89" s="60" t="s">
        <v>1</v>
      </c>
      <c r="D89" s="60"/>
      <c r="E89" s="60"/>
      <c r="F89" s="38"/>
      <c r="G89" s="59"/>
      <c r="H89" s="40"/>
      <c r="I89" s="38"/>
      <c r="J89" s="60" t="s">
        <v>36</v>
      </c>
      <c r="K89" s="36" t="s">
        <v>37</v>
      </c>
      <c r="L89" s="45">
        <v>3133419</v>
      </c>
      <c r="M89" s="48">
        <f t="shared" ref="M89:M90" si="48">L89</f>
        <v>3133419</v>
      </c>
      <c r="N89" s="45"/>
      <c r="O89" s="58"/>
      <c r="P89" s="58"/>
      <c r="Q89" s="37">
        <f t="shared" si="26"/>
        <v>3133419</v>
      </c>
    </row>
    <row r="90" spans="1:17" s="4" customFormat="1" ht="18.75" customHeight="1" x14ac:dyDescent="0.25">
      <c r="A90" s="84"/>
      <c r="B90" s="59">
        <v>71956000</v>
      </c>
      <c r="C90" s="60" t="s">
        <v>1</v>
      </c>
      <c r="D90" s="60"/>
      <c r="E90" s="60"/>
      <c r="F90" s="38"/>
      <c r="G90" s="59"/>
      <c r="H90" s="40"/>
      <c r="I90" s="38"/>
      <c r="J90" s="60" t="s">
        <v>35</v>
      </c>
      <c r="K90" s="42">
        <v>21</v>
      </c>
      <c r="L90" s="57">
        <v>67173</v>
      </c>
      <c r="M90" s="48">
        <f t="shared" si="48"/>
        <v>67173</v>
      </c>
      <c r="N90" s="45"/>
      <c r="O90" s="45"/>
      <c r="P90" s="45"/>
      <c r="Q90" s="37">
        <f t="shared" si="26"/>
        <v>67173</v>
      </c>
    </row>
    <row r="91" spans="1:17" s="12" customFormat="1" ht="15.75" customHeight="1" x14ac:dyDescent="0.25">
      <c r="A91" s="64">
        <v>25</v>
      </c>
      <c r="B91" s="59">
        <v>71956000</v>
      </c>
      <c r="C91" s="60" t="s">
        <v>1</v>
      </c>
      <c r="D91" s="60" t="s">
        <v>1</v>
      </c>
      <c r="E91" s="60" t="s">
        <v>29</v>
      </c>
      <c r="F91" s="42">
        <v>6</v>
      </c>
      <c r="G91" s="59" t="s">
        <v>17</v>
      </c>
      <c r="H91" s="44">
        <v>7169.8</v>
      </c>
      <c r="I91" s="38">
        <v>339</v>
      </c>
      <c r="J91" s="47" t="s">
        <v>18</v>
      </c>
      <c r="K91" s="43" t="s">
        <v>0</v>
      </c>
      <c r="L91" s="44">
        <f>L92+L93</f>
        <v>11327623</v>
      </c>
      <c r="M91" s="44">
        <f t="shared" ref="M91:P91" si="49">M92+M93</f>
        <v>11327623</v>
      </c>
      <c r="N91" s="44">
        <f t="shared" si="49"/>
        <v>0</v>
      </c>
      <c r="O91" s="44">
        <f t="shared" si="49"/>
        <v>0</v>
      </c>
      <c r="P91" s="44">
        <f t="shared" si="49"/>
        <v>0</v>
      </c>
      <c r="Q91" s="37">
        <f t="shared" si="26"/>
        <v>11327623</v>
      </c>
    </row>
    <row r="92" spans="1:17" s="7" customFormat="1" ht="15.75" customHeight="1" x14ac:dyDescent="0.25">
      <c r="A92" s="65"/>
      <c r="B92" s="59">
        <v>71956000</v>
      </c>
      <c r="C92" s="60" t="s">
        <v>1</v>
      </c>
      <c r="D92" s="60"/>
      <c r="E92" s="60"/>
      <c r="F92" s="43"/>
      <c r="G92" s="59"/>
      <c r="H92" s="40"/>
      <c r="I92" s="38"/>
      <c r="J92" s="60" t="s">
        <v>33</v>
      </c>
      <c r="K92" s="46" t="s">
        <v>34</v>
      </c>
      <c r="L92" s="44">
        <v>11089853</v>
      </c>
      <c r="M92" s="48">
        <f t="shared" ref="M92:M113" si="50">L92</f>
        <v>11089853</v>
      </c>
      <c r="N92" s="44"/>
      <c r="O92" s="44"/>
      <c r="P92" s="44"/>
      <c r="Q92" s="37">
        <f t="shared" si="26"/>
        <v>11089853</v>
      </c>
    </row>
    <row r="93" spans="1:17" s="12" customFormat="1" ht="15.75" customHeight="1" x14ac:dyDescent="0.25">
      <c r="A93" s="66"/>
      <c r="B93" s="59">
        <v>71956000</v>
      </c>
      <c r="C93" s="60" t="s">
        <v>1</v>
      </c>
      <c r="D93" s="60"/>
      <c r="E93" s="60"/>
      <c r="F93" s="42"/>
      <c r="G93" s="59"/>
      <c r="H93" s="40"/>
      <c r="I93" s="38"/>
      <c r="J93" s="60" t="s">
        <v>35</v>
      </c>
      <c r="K93" s="42">
        <v>21</v>
      </c>
      <c r="L93" s="57">
        <v>237770</v>
      </c>
      <c r="M93" s="48">
        <f t="shared" si="50"/>
        <v>237770</v>
      </c>
      <c r="N93" s="45"/>
      <c r="O93" s="45"/>
      <c r="P93" s="55"/>
      <c r="Q93" s="37">
        <f t="shared" si="26"/>
        <v>237770</v>
      </c>
    </row>
    <row r="94" spans="1:17" s="7" customFormat="1" ht="15.75" customHeight="1" x14ac:dyDescent="0.25">
      <c r="A94" s="64">
        <v>26</v>
      </c>
      <c r="B94" s="59">
        <v>71956000</v>
      </c>
      <c r="C94" s="60" t="s">
        <v>1</v>
      </c>
      <c r="D94" s="60" t="s">
        <v>1</v>
      </c>
      <c r="E94" s="60" t="s">
        <v>29</v>
      </c>
      <c r="F94" s="42">
        <v>8</v>
      </c>
      <c r="G94" s="59" t="s">
        <v>17</v>
      </c>
      <c r="H94" s="44">
        <v>4926.3999999999996</v>
      </c>
      <c r="I94" s="38">
        <v>269</v>
      </c>
      <c r="J94" s="60" t="s">
        <v>18</v>
      </c>
      <c r="K94" s="42" t="s">
        <v>0</v>
      </c>
      <c r="L94" s="44">
        <f>L95+L96+L97</f>
        <v>11381669</v>
      </c>
      <c r="M94" s="44">
        <f t="shared" ref="M94:P94" si="51">M95+M96+M97</f>
        <v>11381669</v>
      </c>
      <c r="N94" s="44">
        <f t="shared" si="51"/>
        <v>0</v>
      </c>
      <c r="O94" s="44">
        <f t="shared" si="51"/>
        <v>0</v>
      </c>
      <c r="P94" s="44">
        <f t="shared" si="51"/>
        <v>0</v>
      </c>
      <c r="Q94" s="37">
        <f t="shared" si="26"/>
        <v>11381669</v>
      </c>
    </row>
    <row r="95" spans="1:17" s="7" customFormat="1" ht="15.75" customHeight="1" x14ac:dyDescent="0.25">
      <c r="A95" s="65"/>
      <c r="B95" s="59">
        <v>71956000</v>
      </c>
      <c r="C95" s="60" t="s">
        <v>1</v>
      </c>
      <c r="D95" s="60"/>
      <c r="E95" s="60"/>
      <c r="F95" s="43"/>
      <c r="G95" s="59"/>
      <c r="H95" s="40"/>
      <c r="I95" s="38"/>
      <c r="J95" s="60" t="s">
        <v>36</v>
      </c>
      <c r="K95" s="36" t="s">
        <v>37</v>
      </c>
      <c r="L95" s="44">
        <v>2665284</v>
      </c>
      <c r="M95" s="48">
        <f t="shared" si="50"/>
        <v>2665284</v>
      </c>
      <c r="N95" s="44"/>
      <c r="O95" s="44"/>
      <c r="P95" s="44"/>
      <c r="Q95" s="37">
        <f t="shared" si="26"/>
        <v>2665284</v>
      </c>
    </row>
    <row r="96" spans="1:17" s="12" customFormat="1" ht="15.75" customHeight="1" x14ac:dyDescent="0.25">
      <c r="A96" s="65"/>
      <c r="B96" s="59">
        <v>71956000</v>
      </c>
      <c r="C96" s="60" t="s">
        <v>1</v>
      </c>
      <c r="D96" s="60"/>
      <c r="E96" s="60"/>
      <c r="F96" s="43"/>
      <c r="G96" s="59"/>
      <c r="H96" s="40"/>
      <c r="I96" s="38"/>
      <c r="J96" s="60" t="s">
        <v>33</v>
      </c>
      <c r="K96" s="46" t="s">
        <v>34</v>
      </c>
      <c r="L96" s="44">
        <v>8477436</v>
      </c>
      <c r="M96" s="48">
        <f t="shared" si="50"/>
        <v>8477436</v>
      </c>
      <c r="N96" s="44"/>
      <c r="O96" s="44"/>
      <c r="P96" s="44"/>
      <c r="Q96" s="37">
        <f t="shared" si="26"/>
        <v>8477436</v>
      </c>
    </row>
    <row r="97" spans="1:17" s="7" customFormat="1" ht="15.75" customHeight="1" x14ac:dyDescent="0.25">
      <c r="A97" s="66"/>
      <c r="B97" s="59">
        <v>71956000</v>
      </c>
      <c r="C97" s="60" t="s">
        <v>1</v>
      </c>
      <c r="D97" s="60"/>
      <c r="E97" s="60"/>
      <c r="F97" s="42"/>
      <c r="G97" s="59"/>
      <c r="H97" s="40"/>
      <c r="I97" s="38"/>
      <c r="J97" s="60" t="s">
        <v>35</v>
      </c>
      <c r="K97" s="42">
        <v>21</v>
      </c>
      <c r="L97" s="45">
        <v>238949</v>
      </c>
      <c r="M97" s="48">
        <f t="shared" si="50"/>
        <v>238949</v>
      </c>
      <c r="N97" s="37"/>
      <c r="O97" s="45"/>
      <c r="P97" s="55"/>
      <c r="Q97" s="37">
        <f t="shared" si="26"/>
        <v>238949</v>
      </c>
    </row>
    <row r="98" spans="1:17" s="12" customFormat="1" ht="15.75" customHeight="1" x14ac:dyDescent="0.25">
      <c r="A98" s="64">
        <v>27</v>
      </c>
      <c r="B98" s="59">
        <v>71956000</v>
      </c>
      <c r="C98" s="60" t="s">
        <v>1</v>
      </c>
      <c r="D98" s="60" t="s">
        <v>1</v>
      </c>
      <c r="E98" s="60" t="s">
        <v>29</v>
      </c>
      <c r="F98" s="42" t="s">
        <v>28</v>
      </c>
      <c r="G98" s="59" t="s">
        <v>17</v>
      </c>
      <c r="H98" s="44">
        <v>7142.9</v>
      </c>
      <c r="I98" s="38">
        <v>325</v>
      </c>
      <c r="J98" s="47" t="s">
        <v>18</v>
      </c>
      <c r="K98" s="43" t="s">
        <v>0</v>
      </c>
      <c r="L98" s="44">
        <f>L99+L100</f>
        <v>5201903</v>
      </c>
      <c r="M98" s="44">
        <f t="shared" ref="M98:P98" si="52">M99+M100</f>
        <v>5201903</v>
      </c>
      <c r="N98" s="44">
        <f t="shared" si="52"/>
        <v>0</v>
      </c>
      <c r="O98" s="44">
        <f t="shared" si="52"/>
        <v>0</v>
      </c>
      <c r="P98" s="44">
        <f t="shared" si="52"/>
        <v>0</v>
      </c>
      <c r="Q98" s="37">
        <f t="shared" si="26"/>
        <v>5201903</v>
      </c>
    </row>
    <row r="99" spans="1:17" s="7" customFormat="1" ht="15.75" customHeight="1" x14ac:dyDescent="0.25">
      <c r="A99" s="65"/>
      <c r="B99" s="59">
        <v>71956000</v>
      </c>
      <c r="C99" s="60" t="s">
        <v>1</v>
      </c>
      <c r="D99" s="60"/>
      <c r="E99" s="60"/>
      <c r="F99" s="43"/>
      <c r="G99" s="59"/>
      <c r="H99" s="40"/>
      <c r="I99" s="38"/>
      <c r="J99" s="60" t="s">
        <v>36</v>
      </c>
      <c r="K99" s="36" t="s">
        <v>37</v>
      </c>
      <c r="L99" s="44">
        <v>4896498</v>
      </c>
      <c r="M99" s="48">
        <f t="shared" si="50"/>
        <v>4896498</v>
      </c>
      <c r="N99" s="44"/>
      <c r="O99" s="44"/>
      <c r="P99" s="44"/>
      <c r="Q99" s="37">
        <f t="shared" si="26"/>
        <v>4896498</v>
      </c>
    </row>
    <row r="100" spans="1:17" s="12" customFormat="1" ht="15.75" customHeight="1" x14ac:dyDescent="0.25">
      <c r="A100" s="66"/>
      <c r="B100" s="59">
        <v>71956000</v>
      </c>
      <c r="C100" s="60" t="s">
        <v>1</v>
      </c>
      <c r="D100" s="60"/>
      <c r="E100" s="60"/>
      <c r="F100" s="42"/>
      <c r="G100" s="59"/>
      <c r="H100" s="40"/>
      <c r="I100" s="38"/>
      <c r="J100" s="60" t="s">
        <v>35</v>
      </c>
      <c r="K100" s="42">
        <v>21</v>
      </c>
      <c r="L100" s="57">
        <v>305405</v>
      </c>
      <c r="M100" s="48">
        <f t="shared" si="50"/>
        <v>305405</v>
      </c>
      <c r="N100" s="45"/>
      <c r="O100" s="45"/>
      <c r="P100" s="55"/>
      <c r="Q100" s="37">
        <f t="shared" si="26"/>
        <v>305405</v>
      </c>
    </row>
    <row r="101" spans="1:17" s="7" customFormat="1" ht="15.75" customHeight="1" x14ac:dyDescent="0.25">
      <c r="A101" s="64">
        <v>28</v>
      </c>
      <c r="B101" s="59">
        <v>71956000</v>
      </c>
      <c r="C101" s="60" t="s">
        <v>1</v>
      </c>
      <c r="D101" s="60" t="s">
        <v>1</v>
      </c>
      <c r="E101" s="60" t="s">
        <v>29</v>
      </c>
      <c r="F101" s="42">
        <v>14</v>
      </c>
      <c r="G101" s="59" t="s">
        <v>17</v>
      </c>
      <c r="H101" s="44">
        <v>4902.8</v>
      </c>
      <c r="I101" s="38">
        <v>138</v>
      </c>
      <c r="J101" s="60" t="s">
        <v>18</v>
      </c>
      <c r="K101" s="42" t="s">
        <v>0</v>
      </c>
      <c r="L101" s="44">
        <f>L102+L103+L104</f>
        <v>12226686</v>
      </c>
      <c r="M101" s="44">
        <f t="shared" ref="M101:P101" si="53">M102+M103+M104</f>
        <v>12226686</v>
      </c>
      <c r="N101" s="44">
        <f t="shared" si="53"/>
        <v>0</v>
      </c>
      <c r="O101" s="44">
        <f t="shared" si="53"/>
        <v>0</v>
      </c>
      <c r="P101" s="44">
        <f t="shared" si="53"/>
        <v>0</v>
      </c>
      <c r="Q101" s="37">
        <f t="shared" si="26"/>
        <v>12226686</v>
      </c>
    </row>
    <row r="102" spans="1:17" s="6" customFormat="1" ht="18.75" customHeight="1" x14ac:dyDescent="0.25">
      <c r="A102" s="65"/>
      <c r="B102" s="59">
        <v>71956000</v>
      </c>
      <c r="C102" s="60" t="s">
        <v>1</v>
      </c>
      <c r="D102" s="60"/>
      <c r="E102" s="60"/>
      <c r="F102" s="43"/>
      <c r="G102" s="59"/>
      <c r="H102" s="40"/>
      <c r="I102" s="38"/>
      <c r="J102" s="60" t="s">
        <v>36</v>
      </c>
      <c r="K102" s="36" t="s">
        <v>37</v>
      </c>
      <c r="L102" s="44">
        <v>4848653</v>
      </c>
      <c r="M102" s="48">
        <f t="shared" si="50"/>
        <v>4848653</v>
      </c>
      <c r="N102" s="44"/>
      <c r="O102" s="44"/>
      <c r="P102" s="44"/>
      <c r="Q102" s="37">
        <f t="shared" si="26"/>
        <v>4848653</v>
      </c>
    </row>
    <row r="103" spans="1:17" s="13" customFormat="1" ht="15.75" customHeight="1" x14ac:dyDescent="0.25">
      <c r="A103" s="65"/>
      <c r="B103" s="59">
        <v>71956000</v>
      </c>
      <c r="C103" s="60" t="s">
        <v>1</v>
      </c>
      <c r="D103" s="60"/>
      <c r="E103" s="60"/>
      <c r="F103" s="43"/>
      <c r="G103" s="59"/>
      <c r="H103" s="40"/>
      <c r="I103" s="38"/>
      <c r="J103" s="60" t="s">
        <v>33</v>
      </c>
      <c r="K103" s="46" t="s">
        <v>34</v>
      </c>
      <c r="L103" s="44">
        <v>7121320</v>
      </c>
      <c r="M103" s="48">
        <f t="shared" si="50"/>
        <v>7121320</v>
      </c>
      <c r="N103" s="44"/>
      <c r="O103" s="44"/>
      <c r="P103" s="44"/>
      <c r="Q103" s="37">
        <f t="shared" ref="Q103:Q143" si="54">M103+N103+O103+P103</f>
        <v>7121320</v>
      </c>
    </row>
    <row r="104" spans="1:17" s="14" customFormat="1" ht="18.75" customHeight="1" x14ac:dyDescent="0.25">
      <c r="A104" s="66"/>
      <c r="B104" s="59">
        <v>71956000</v>
      </c>
      <c r="C104" s="60" t="s">
        <v>1</v>
      </c>
      <c r="D104" s="60"/>
      <c r="E104" s="60"/>
      <c r="F104" s="42"/>
      <c r="G104" s="59"/>
      <c r="H104" s="40"/>
      <c r="I104" s="38"/>
      <c r="J104" s="60" t="s">
        <v>35</v>
      </c>
      <c r="K104" s="42">
        <v>21</v>
      </c>
      <c r="L104" s="57">
        <v>256713</v>
      </c>
      <c r="M104" s="48">
        <f t="shared" si="50"/>
        <v>256713</v>
      </c>
      <c r="N104" s="37"/>
      <c r="O104" s="45"/>
      <c r="P104" s="55"/>
      <c r="Q104" s="37">
        <f t="shared" si="54"/>
        <v>256713</v>
      </c>
    </row>
    <row r="105" spans="1:17" s="14" customFormat="1" ht="18.75" customHeight="1" x14ac:dyDescent="0.25">
      <c r="A105" s="64">
        <v>29</v>
      </c>
      <c r="B105" s="59">
        <v>71956000</v>
      </c>
      <c r="C105" s="60" t="s">
        <v>1</v>
      </c>
      <c r="D105" s="60" t="s">
        <v>1</v>
      </c>
      <c r="E105" s="60" t="s">
        <v>30</v>
      </c>
      <c r="F105" s="42">
        <v>1</v>
      </c>
      <c r="G105" s="59" t="s">
        <v>17</v>
      </c>
      <c r="H105" s="44">
        <v>8387.7000000000007</v>
      </c>
      <c r="I105" s="38">
        <v>240</v>
      </c>
      <c r="J105" s="47" t="s">
        <v>18</v>
      </c>
      <c r="K105" s="43" t="s">
        <v>0</v>
      </c>
      <c r="L105" s="44">
        <f>L106+L107</f>
        <v>11728411</v>
      </c>
      <c r="M105" s="44">
        <f t="shared" ref="M105:P105" si="55">M106+M107</f>
        <v>11728411</v>
      </c>
      <c r="N105" s="44">
        <f t="shared" si="55"/>
        <v>0</v>
      </c>
      <c r="O105" s="44">
        <f t="shared" si="55"/>
        <v>0</v>
      </c>
      <c r="P105" s="44">
        <f t="shared" si="55"/>
        <v>0</v>
      </c>
      <c r="Q105" s="37">
        <f t="shared" si="54"/>
        <v>11728411</v>
      </c>
    </row>
    <row r="106" spans="1:17" s="14" customFormat="1" ht="18.75" customHeight="1" x14ac:dyDescent="0.25">
      <c r="A106" s="65"/>
      <c r="B106" s="59">
        <v>71956000</v>
      </c>
      <c r="C106" s="60" t="s">
        <v>1</v>
      </c>
      <c r="D106" s="60"/>
      <c r="E106" s="60"/>
      <c r="F106" s="43"/>
      <c r="G106" s="59"/>
      <c r="H106" s="40"/>
      <c r="I106" s="38"/>
      <c r="J106" s="60" t="s">
        <v>33</v>
      </c>
      <c r="K106" s="46" t="s">
        <v>34</v>
      </c>
      <c r="L106" s="44">
        <v>11482085</v>
      </c>
      <c r="M106" s="48">
        <f t="shared" si="50"/>
        <v>11482085</v>
      </c>
      <c r="N106" s="44"/>
      <c r="O106" s="44"/>
      <c r="P106" s="44"/>
      <c r="Q106" s="37">
        <f t="shared" si="54"/>
        <v>11482085</v>
      </c>
    </row>
    <row r="107" spans="1:17" s="14" customFormat="1" ht="18.75" customHeight="1" x14ac:dyDescent="0.25">
      <c r="A107" s="66"/>
      <c r="B107" s="59">
        <v>71956000</v>
      </c>
      <c r="C107" s="60" t="s">
        <v>1</v>
      </c>
      <c r="D107" s="60"/>
      <c r="E107" s="60"/>
      <c r="F107" s="42"/>
      <c r="G107" s="59"/>
      <c r="H107" s="40"/>
      <c r="I107" s="38"/>
      <c r="J107" s="60" t="s">
        <v>35</v>
      </c>
      <c r="K107" s="42">
        <v>21</v>
      </c>
      <c r="L107" s="57">
        <v>246326</v>
      </c>
      <c r="M107" s="48">
        <f t="shared" si="50"/>
        <v>246326</v>
      </c>
      <c r="N107" s="45"/>
      <c r="O107" s="45"/>
      <c r="P107" s="55"/>
      <c r="Q107" s="37">
        <f t="shared" si="54"/>
        <v>246326</v>
      </c>
    </row>
    <row r="108" spans="1:17" s="12" customFormat="1" ht="15.75" customHeight="1" x14ac:dyDescent="0.25">
      <c r="A108" s="64">
        <v>30</v>
      </c>
      <c r="B108" s="59">
        <v>71956000</v>
      </c>
      <c r="C108" s="60" t="s">
        <v>1</v>
      </c>
      <c r="D108" s="60" t="s">
        <v>1</v>
      </c>
      <c r="E108" s="60" t="s">
        <v>30</v>
      </c>
      <c r="F108" s="42">
        <v>3</v>
      </c>
      <c r="G108" s="59" t="s">
        <v>17</v>
      </c>
      <c r="H108" s="44">
        <v>6337</v>
      </c>
      <c r="I108" s="38">
        <v>203</v>
      </c>
      <c r="J108" s="60" t="s">
        <v>18</v>
      </c>
      <c r="K108" s="43" t="s">
        <v>0</v>
      </c>
      <c r="L108" s="44">
        <f>L109+L110</f>
        <v>10234637</v>
      </c>
      <c r="M108" s="44">
        <f t="shared" ref="M108:P108" si="56">M109+M110</f>
        <v>10234637</v>
      </c>
      <c r="N108" s="44">
        <f t="shared" si="56"/>
        <v>0</v>
      </c>
      <c r="O108" s="44">
        <f t="shared" si="56"/>
        <v>0</v>
      </c>
      <c r="P108" s="44">
        <f t="shared" si="56"/>
        <v>0</v>
      </c>
      <c r="Q108" s="37">
        <f t="shared" si="54"/>
        <v>10234637</v>
      </c>
    </row>
    <row r="109" spans="1:17" s="7" customFormat="1" ht="15.75" customHeight="1" x14ac:dyDescent="0.25">
      <c r="A109" s="65"/>
      <c r="B109" s="59">
        <v>71956000</v>
      </c>
      <c r="C109" s="60" t="s">
        <v>1</v>
      </c>
      <c r="D109" s="60"/>
      <c r="E109" s="60"/>
      <c r="F109" s="43"/>
      <c r="G109" s="59"/>
      <c r="H109" s="40"/>
      <c r="I109" s="38"/>
      <c r="J109" s="60" t="s">
        <v>33</v>
      </c>
      <c r="K109" s="46" t="s">
        <v>34</v>
      </c>
      <c r="L109" s="44">
        <v>10019760</v>
      </c>
      <c r="M109" s="48">
        <f t="shared" si="50"/>
        <v>10019760</v>
      </c>
      <c r="N109" s="44"/>
      <c r="O109" s="44"/>
      <c r="P109" s="44"/>
      <c r="Q109" s="37">
        <f t="shared" si="54"/>
        <v>10019760</v>
      </c>
    </row>
    <row r="110" spans="1:17" s="6" customFormat="1" ht="18.75" customHeight="1" x14ac:dyDescent="0.25">
      <c r="A110" s="66"/>
      <c r="B110" s="59">
        <v>71956000</v>
      </c>
      <c r="C110" s="60" t="s">
        <v>1</v>
      </c>
      <c r="D110" s="60"/>
      <c r="E110" s="60"/>
      <c r="F110" s="38"/>
      <c r="G110" s="59"/>
      <c r="H110" s="40"/>
      <c r="I110" s="38"/>
      <c r="J110" s="60" t="s">
        <v>35</v>
      </c>
      <c r="K110" s="42">
        <v>21</v>
      </c>
      <c r="L110" s="57">
        <v>214877</v>
      </c>
      <c r="M110" s="48">
        <f t="shared" si="50"/>
        <v>214877</v>
      </c>
      <c r="N110" s="37"/>
      <c r="O110" s="45"/>
      <c r="P110" s="55"/>
      <c r="Q110" s="37">
        <f t="shared" si="54"/>
        <v>214877</v>
      </c>
    </row>
    <row r="111" spans="1:17" s="7" customFormat="1" ht="15.75" customHeight="1" x14ac:dyDescent="0.25">
      <c r="A111" s="64">
        <v>31</v>
      </c>
      <c r="B111" s="59">
        <v>71956000</v>
      </c>
      <c r="C111" s="60" t="s">
        <v>1</v>
      </c>
      <c r="D111" s="60" t="s">
        <v>1</v>
      </c>
      <c r="E111" s="60" t="s">
        <v>32</v>
      </c>
      <c r="F111" s="42">
        <v>21</v>
      </c>
      <c r="G111" s="59" t="s">
        <v>17</v>
      </c>
      <c r="H111" s="44">
        <v>4607.5</v>
      </c>
      <c r="I111" s="38">
        <v>222</v>
      </c>
      <c r="J111" s="60" t="s">
        <v>18</v>
      </c>
      <c r="K111" s="43" t="s">
        <v>0</v>
      </c>
      <c r="L111" s="44">
        <f>L112+L113</f>
        <v>2479002</v>
      </c>
      <c r="M111" s="44">
        <f t="shared" ref="M111:P111" si="57">M112+M113</f>
        <v>2479002</v>
      </c>
      <c r="N111" s="44">
        <f t="shared" si="57"/>
        <v>0</v>
      </c>
      <c r="O111" s="44">
        <f t="shared" si="57"/>
        <v>0</v>
      </c>
      <c r="P111" s="44">
        <f t="shared" si="57"/>
        <v>0</v>
      </c>
      <c r="Q111" s="37">
        <f t="shared" si="54"/>
        <v>2479002</v>
      </c>
    </row>
    <row r="112" spans="1:17" s="7" customFormat="1" ht="15.75" customHeight="1" x14ac:dyDescent="0.25">
      <c r="A112" s="65"/>
      <c r="B112" s="59">
        <v>71956000</v>
      </c>
      <c r="C112" s="60" t="s">
        <v>1</v>
      </c>
      <c r="D112" s="60"/>
      <c r="E112" s="60"/>
      <c r="F112" s="43"/>
      <c r="G112" s="59"/>
      <c r="H112" s="40"/>
      <c r="I112" s="38"/>
      <c r="J112" s="60" t="s">
        <v>36</v>
      </c>
      <c r="K112" s="36" t="s">
        <v>37</v>
      </c>
      <c r="L112" s="44">
        <v>2426959</v>
      </c>
      <c r="M112" s="48">
        <f t="shared" si="50"/>
        <v>2426959</v>
      </c>
      <c r="N112" s="44"/>
      <c r="O112" s="44"/>
      <c r="P112" s="44"/>
      <c r="Q112" s="37">
        <f t="shared" si="54"/>
        <v>2426959</v>
      </c>
    </row>
    <row r="113" spans="1:17" s="7" customFormat="1" ht="15.75" customHeight="1" x14ac:dyDescent="0.25">
      <c r="A113" s="66"/>
      <c r="B113" s="59">
        <v>71956000</v>
      </c>
      <c r="C113" s="60" t="s">
        <v>1</v>
      </c>
      <c r="D113" s="60"/>
      <c r="E113" s="60"/>
      <c r="F113" s="38"/>
      <c r="G113" s="59"/>
      <c r="H113" s="40"/>
      <c r="I113" s="38"/>
      <c r="J113" s="60" t="s">
        <v>35</v>
      </c>
      <c r="K113" s="42">
        <v>21</v>
      </c>
      <c r="L113" s="57">
        <v>52043</v>
      </c>
      <c r="M113" s="48">
        <f t="shared" si="50"/>
        <v>52043</v>
      </c>
      <c r="N113" s="45"/>
      <c r="O113" s="45"/>
      <c r="P113" s="55"/>
      <c r="Q113" s="37">
        <f t="shared" si="54"/>
        <v>52043</v>
      </c>
    </row>
    <row r="114" spans="1:17" s="7" customFormat="1" ht="15.75" customHeight="1" x14ac:dyDescent="0.25">
      <c r="A114" s="64">
        <v>32</v>
      </c>
      <c r="B114" s="59">
        <v>71956000</v>
      </c>
      <c r="C114" s="60" t="s">
        <v>1</v>
      </c>
      <c r="D114" s="60" t="s">
        <v>1</v>
      </c>
      <c r="E114" s="60" t="s">
        <v>23</v>
      </c>
      <c r="F114" s="43" t="s">
        <v>69</v>
      </c>
      <c r="G114" s="59" t="s">
        <v>17</v>
      </c>
      <c r="H114" s="44">
        <v>7474.8</v>
      </c>
      <c r="I114" s="38">
        <v>332</v>
      </c>
      <c r="J114" s="60" t="s">
        <v>18</v>
      </c>
      <c r="K114" s="42" t="s">
        <v>0</v>
      </c>
      <c r="L114" s="44">
        <f>L115</f>
        <v>516632.74</v>
      </c>
      <c r="M114" s="44">
        <f t="shared" ref="M114:P114" si="58">M115</f>
        <v>0</v>
      </c>
      <c r="N114" s="44">
        <f t="shared" si="58"/>
        <v>0</v>
      </c>
      <c r="O114" s="44">
        <f t="shared" si="58"/>
        <v>490801.10299999994</v>
      </c>
      <c r="P114" s="44">
        <f t="shared" si="58"/>
        <v>25831.637000000002</v>
      </c>
      <c r="Q114" s="37">
        <f t="shared" si="54"/>
        <v>516632.73999999993</v>
      </c>
    </row>
    <row r="115" spans="1:17" s="7" customFormat="1" ht="51.75" customHeight="1" x14ac:dyDescent="0.25">
      <c r="A115" s="65"/>
      <c r="B115" s="59">
        <v>71956000</v>
      </c>
      <c r="C115" s="60" t="s">
        <v>1</v>
      </c>
      <c r="D115" s="60"/>
      <c r="E115" s="60"/>
      <c r="F115" s="43"/>
      <c r="G115" s="59"/>
      <c r="H115" s="40"/>
      <c r="I115" s="38"/>
      <c r="J115" s="60" t="s">
        <v>20</v>
      </c>
      <c r="K115" s="41" t="s">
        <v>19</v>
      </c>
      <c r="L115" s="44">
        <v>516632.74</v>
      </c>
      <c r="M115" s="44"/>
      <c r="N115" s="44"/>
      <c r="O115" s="55">
        <f>L115*0.95</f>
        <v>490801.10299999994</v>
      </c>
      <c r="P115" s="55">
        <f>L115*0.05</f>
        <v>25831.637000000002</v>
      </c>
      <c r="Q115" s="37">
        <f t="shared" si="54"/>
        <v>516632.73999999993</v>
      </c>
    </row>
    <row r="116" spans="1:17" s="7" customFormat="1" ht="15.75" customHeight="1" x14ac:dyDescent="0.25">
      <c r="A116" s="64">
        <v>33</v>
      </c>
      <c r="B116" s="59">
        <v>71956000</v>
      </c>
      <c r="C116" s="60" t="s">
        <v>1</v>
      </c>
      <c r="D116" s="60" t="s">
        <v>1</v>
      </c>
      <c r="E116" s="60" t="s">
        <v>23</v>
      </c>
      <c r="F116" s="43" t="s">
        <v>73</v>
      </c>
      <c r="G116" s="59" t="s">
        <v>17</v>
      </c>
      <c r="H116" s="44">
        <v>5151.3999999999996</v>
      </c>
      <c r="I116" s="38">
        <v>223</v>
      </c>
      <c r="J116" s="60" t="s">
        <v>18</v>
      </c>
      <c r="K116" s="42" t="s">
        <v>0</v>
      </c>
      <c r="L116" s="44">
        <f>L117</f>
        <v>310390.94</v>
      </c>
      <c r="M116" s="44">
        <f t="shared" ref="M116:P116" si="59">M117</f>
        <v>0</v>
      </c>
      <c r="N116" s="44">
        <f t="shared" si="59"/>
        <v>0</v>
      </c>
      <c r="O116" s="44">
        <f t="shared" si="59"/>
        <v>294871.39299999998</v>
      </c>
      <c r="P116" s="44">
        <f t="shared" si="59"/>
        <v>15519.547</v>
      </c>
      <c r="Q116" s="37">
        <f t="shared" si="54"/>
        <v>310390.94</v>
      </c>
    </row>
    <row r="117" spans="1:17" s="7" customFormat="1" ht="51.75" customHeight="1" x14ac:dyDescent="0.25">
      <c r="A117" s="65"/>
      <c r="B117" s="59">
        <v>71956000</v>
      </c>
      <c r="C117" s="60" t="s">
        <v>1</v>
      </c>
      <c r="D117" s="60"/>
      <c r="E117" s="60"/>
      <c r="F117" s="43"/>
      <c r="G117" s="59"/>
      <c r="H117" s="40"/>
      <c r="I117" s="38"/>
      <c r="J117" s="60" t="s">
        <v>20</v>
      </c>
      <c r="K117" s="41" t="s">
        <v>19</v>
      </c>
      <c r="L117" s="44">
        <v>310390.94</v>
      </c>
      <c r="M117" s="44"/>
      <c r="N117" s="44"/>
      <c r="O117" s="55">
        <f>L117*0.95</f>
        <v>294871.39299999998</v>
      </c>
      <c r="P117" s="55">
        <f>L117*0.05</f>
        <v>15519.547</v>
      </c>
      <c r="Q117" s="37">
        <f t="shared" si="54"/>
        <v>310390.94</v>
      </c>
    </row>
    <row r="118" spans="1:17" s="7" customFormat="1" ht="15.75" customHeight="1" x14ac:dyDescent="0.25">
      <c r="A118" s="64">
        <v>34</v>
      </c>
      <c r="B118" s="59">
        <v>71956000</v>
      </c>
      <c r="C118" s="60" t="s">
        <v>1</v>
      </c>
      <c r="D118" s="60" t="s">
        <v>1</v>
      </c>
      <c r="E118" s="60" t="s">
        <v>23</v>
      </c>
      <c r="F118" s="43" t="s">
        <v>74</v>
      </c>
      <c r="G118" s="59" t="s">
        <v>17</v>
      </c>
      <c r="H118" s="44">
        <v>4536.5</v>
      </c>
      <c r="I118" s="38">
        <v>201</v>
      </c>
      <c r="J118" s="60" t="s">
        <v>18</v>
      </c>
      <c r="K118" s="42" t="s">
        <v>0</v>
      </c>
      <c r="L118" s="44">
        <f>L119</f>
        <v>290298.23999999999</v>
      </c>
      <c r="M118" s="44">
        <f t="shared" ref="M118:P118" si="60">M119</f>
        <v>0</v>
      </c>
      <c r="N118" s="44">
        <f t="shared" si="60"/>
        <v>0</v>
      </c>
      <c r="O118" s="44">
        <f t="shared" si="60"/>
        <v>275783.32799999998</v>
      </c>
      <c r="P118" s="44">
        <f t="shared" si="60"/>
        <v>14514.912</v>
      </c>
      <c r="Q118" s="37">
        <f t="shared" si="54"/>
        <v>290298.23999999999</v>
      </c>
    </row>
    <row r="119" spans="1:17" s="6" customFormat="1" ht="51.75" customHeight="1" x14ac:dyDescent="0.25">
      <c r="A119" s="65"/>
      <c r="B119" s="59">
        <v>71956000</v>
      </c>
      <c r="C119" s="60" t="s">
        <v>1</v>
      </c>
      <c r="D119" s="60"/>
      <c r="E119" s="60"/>
      <c r="F119" s="43"/>
      <c r="G119" s="59"/>
      <c r="H119" s="40"/>
      <c r="I119" s="38"/>
      <c r="J119" s="60" t="s">
        <v>20</v>
      </c>
      <c r="K119" s="41" t="s">
        <v>19</v>
      </c>
      <c r="L119" s="44">
        <v>290298.23999999999</v>
      </c>
      <c r="M119" s="44"/>
      <c r="N119" s="44"/>
      <c r="O119" s="55">
        <f>L119*0.95</f>
        <v>275783.32799999998</v>
      </c>
      <c r="P119" s="55">
        <f>L119*0.05</f>
        <v>14514.912</v>
      </c>
      <c r="Q119" s="37">
        <f t="shared" si="54"/>
        <v>290298.23999999999</v>
      </c>
    </row>
    <row r="120" spans="1:17" s="7" customFormat="1" ht="15.75" customHeight="1" x14ac:dyDescent="0.25">
      <c r="A120" s="64">
        <v>35</v>
      </c>
      <c r="B120" s="59">
        <v>71956000</v>
      </c>
      <c r="C120" s="60" t="s">
        <v>1</v>
      </c>
      <c r="D120" s="60" t="s">
        <v>1</v>
      </c>
      <c r="E120" s="60" t="s">
        <v>88</v>
      </c>
      <c r="F120" s="43" t="s">
        <v>41</v>
      </c>
      <c r="G120" s="59" t="s">
        <v>17</v>
      </c>
      <c r="H120" s="44">
        <v>2888.1</v>
      </c>
      <c r="I120" s="38">
        <v>185</v>
      </c>
      <c r="J120" s="60" t="s">
        <v>18</v>
      </c>
      <c r="K120" s="42" t="s">
        <v>0</v>
      </c>
      <c r="L120" s="44">
        <f>L121+L122</f>
        <v>221950.63</v>
      </c>
      <c r="M120" s="44">
        <f t="shared" ref="M120:P120" si="61">M121+M122</f>
        <v>20000</v>
      </c>
      <c r="N120" s="44">
        <f t="shared" si="61"/>
        <v>0</v>
      </c>
      <c r="O120" s="44">
        <f t="shared" si="61"/>
        <v>191853.09849999999</v>
      </c>
      <c r="P120" s="44">
        <f t="shared" si="61"/>
        <v>10097.531500000001</v>
      </c>
      <c r="Q120" s="37">
        <f t="shared" si="54"/>
        <v>221950.63</v>
      </c>
    </row>
    <row r="121" spans="1:17" s="6" customFormat="1" ht="51.75" customHeight="1" x14ac:dyDescent="0.25">
      <c r="A121" s="65"/>
      <c r="B121" s="59">
        <v>71956000</v>
      </c>
      <c r="C121" s="60" t="s">
        <v>1</v>
      </c>
      <c r="D121" s="60"/>
      <c r="E121" s="60"/>
      <c r="F121" s="43"/>
      <c r="G121" s="59"/>
      <c r="H121" s="40"/>
      <c r="I121" s="38"/>
      <c r="J121" s="60" t="s">
        <v>20</v>
      </c>
      <c r="K121" s="41" t="s">
        <v>19</v>
      </c>
      <c r="L121" s="44">
        <v>201950.63</v>
      </c>
      <c r="M121" s="44"/>
      <c r="N121" s="44"/>
      <c r="O121" s="55">
        <f>L121*0.95</f>
        <v>191853.09849999999</v>
      </c>
      <c r="P121" s="55">
        <f>L121*0.05</f>
        <v>10097.531500000001</v>
      </c>
      <c r="Q121" s="37">
        <f t="shared" si="54"/>
        <v>201950.63</v>
      </c>
    </row>
    <row r="122" spans="1:17" s="7" customFormat="1" ht="110.25" customHeight="1" x14ac:dyDescent="0.25">
      <c r="A122" s="66"/>
      <c r="B122" s="59">
        <v>71956000</v>
      </c>
      <c r="C122" s="60" t="s">
        <v>1</v>
      </c>
      <c r="D122" s="60"/>
      <c r="E122" s="60"/>
      <c r="F122" s="44"/>
      <c r="G122" s="59"/>
      <c r="H122" s="40"/>
      <c r="I122" s="38"/>
      <c r="J122" s="60" t="s">
        <v>92</v>
      </c>
      <c r="K122" s="36" t="s">
        <v>59</v>
      </c>
      <c r="L122" s="44">
        <v>20000</v>
      </c>
      <c r="M122" s="44">
        <v>20000</v>
      </c>
      <c r="N122" s="45"/>
      <c r="O122" s="45"/>
      <c r="P122" s="55"/>
      <c r="Q122" s="37">
        <f t="shared" si="54"/>
        <v>20000</v>
      </c>
    </row>
    <row r="123" spans="1:17" s="7" customFormat="1" ht="15.75" customHeight="1" x14ac:dyDescent="0.25">
      <c r="A123" s="64">
        <v>36</v>
      </c>
      <c r="B123" s="59">
        <v>71956000</v>
      </c>
      <c r="C123" s="60" t="s">
        <v>1</v>
      </c>
      <c r="D123" s="60" t="s">
        <v>1</v>
      </c>
      <c r="E123" s="60" t="s">
        <v>88</v>
      </c>
      <c r="F123" s="43" t="s">
        <v>42</v>
      </c>
      <c r="G123" s="59" t="s">
        <v>17</v>
      </c>
      <c r="H123" s="44">
        <v>2831</v>
      </c>
      <c r="I123" s="38">
        <v>193</v>
      </c>
      <c r="J123" s="60" t="s">
        <v>18</v>
      </c>
      <c r="K123" s="42" t="s">
        <v>0</v>
      </c>
      <c r="L123" s="44">
        <f>L124+L125</f>
        <v>225650.38</v>
      </c>
      <c r="M123" s="44">
        <f t="shared" ref="M123:P123" si="62">M124+M125</f>
        <v>20000</v>
      </c>
      <c r="N123" s="44">
        <f t="shared" si="62"/>
        <v>0</v>
      </c>
      <c r="O123" s="44">
        <f t="shared" si="62"/>
        <v>195367.861</v>
      </c>
      <c r="P123" s="44">
        <f t="shared" si="62"/>
        <v>10282.519</v>
      </c>
      <c r="Q123" s="37">
        <f t="shared" si="54"/>
        <v>225650.38</v>
      </c>
    </row>
    <row r="124" spans="1:17" s="6" customFormat="1" ht="51.75" customHeight="1" x14ac:dyDescent="0.25">
      <c r="A124" s="65"/>
      <c r="B124" s="59">
        <v>71956000</v>
      </c>
      <c r="C124" s="60" t="s">
        <v>1</v>
      </c>
      <c r="D124" s="60"/>
      <c r="E124" s="60"/>
      <c r="F124" s="43"/>
      <c r="G124" s="59"/>
      <c r="H124" s="40"/>
      <c r="I124" s="38"/>
      <c r="J124" s="60" t="s">
        <v>20</v>
      </c>
      <c r="K124" s="41" t="s">
        <v>19</v>
      </c>
      <c r="L124" s="44">
        <v>205650.38</v>
      </c>
      <c r="M124" s="44"/>
      <c r="N124" s="44"/>
      <c r="O124" s="55">
        <f>L124*0.95</f>
        <v>195367.861</v>
      </c>
      <c r="P124" s="55">
        <f>L124*0.05</f>
        <v>10282.519</v>
      </c>
      <c r="Q124" s="37">
        <f t="shared" si="54"/>
        <v>205650.38</v>
      </c>
    </row>
    <row r="125" spans="1:17" s="7" customFormat="1" ht="110.25" customHeight="1" x14ac:dyDescent="0.25">
      <c r="A125" s="66"/>
      <c r="B125" s="59">
        <v>71956000</v>
      </c>
      <c r="C125" s="60" t="s">
        <v>1</v>
      </c>
      <c r="D125" s="60"/>
      <c r="E125" s="60"/>
      <c r="F125" s="44"/>
      <c r="G125" s="59"/>
      <c r="H125" s="40"/>
      <c r="I125" s="38"/>
      <c r="J125" s="60" t="s">
        <v>92</v>
      </c>
      <c r="K125" s="36" t="s">
        <v>59</v>
      </c>
      <c r="L125" s="44">
        <v>20000</v>
      </c>
      <c r="M125" s="44">
        <v>20000</v>
      </c>
      <c r="N125" s="45"/>
      <c r="O125" s="45"/>
      <c r="P125" s="55"/>
      <c r="Q125" s="37">
        <f t="shared" si="54"/>
        <v>20000</v>
      </c>
    </row>
    <row r="126" spans="1:17" s="7" customFormat="1" ht="15.75" customHeight="1" x14ac:dyDescent="0.25">
      <c r="A126" s="64">
        <v>37</v>
      </c>
      <c r="B126" s="59">
        <v>71956000</v>
      </c>
      <c r="C126" s="60" t="s">
        <v>1</v>
      </c>
      <c r="D126" s="60" t="s">
        <v>1</v>
      </c>
      <c r="E126" s="60" t="s">
        <v>88</v>
      </c>
      <c r="F126" s="43" t="s">
        <v>75</v>
      </c>
      <c r="G126" s="59" t="s">
        <v>17</v>
      </c>
      <c r="H126" s="44">
        <v>2734.6</v>
      </c>
      <c r="I126" s="38">
        <v>150</v>
      </c>
      <c r="J126" s="60" t="s">
        <v>18</v>
      </c>
      <c r="K126" s="42" t="s">
        <v>0</v>
      </c>
      <c r="L126" s="44">
        <f>L127+L128</f>
        <v>131024.61</v>
      </c>
      <c r="M126" s="44">
        <f t="shared" ref="M126:P126" si="63">M127+M128</f>
        <v>20000</v>
      </c>
      <c r="N126" s="44">
        <f t="shared" si="63"/>
        <v>0</v>
      </c>
      <c r="O126" s="44">
        <f t="shared" si="63"/>
        <v>105473.3795</v>
      </c>
      <c r="P126" s="44">
        <f t="shared" si="63"/>
        <v>5551.2305000000006</v>
      </c>
      <c r="Q126" s="37">
        <f t="shared" si="54"/>
        <v>131024.61</v>
      </c>
    </row>
    <row r="127" spans="1:17" s="6" customFormat="1" ht="51.75" customHeight="1" x14ac:dyDescent="0.25">
      <c r="A127" s="65"/>
      <c r="B127" s="59">
        <v>71956000</v>
      </c>
      <c r="C127" s="60" t="s">
        <v>1</v>
      </c>
      <c r="D127" s="60"/>
      <c r="E127" s="60"/>
      <c r="F127" s="43"/>
      <c r="G127" s="59"/>
      <c r="H127" s="40"/>
      <c r="I127" s="38"/>
      <c r="J127" s="60" t="s">
        <v>20</v>
      </c>
      <c r="K127" s="41" t="s">
        <v>19</v>
      </c>
      <c r="L127" s="44">
        <v>111024.61</v>
      </c>
      <c r="M127" s="44"/>
      <c r="N127" s="44"/>
      <c r="O127" s="55">
        <f>L127*0.95</f>
        <v>105473.3795</v>
      </c>
      <c r="P127" s="55">
        <f>L127*0.05</f>
        <v>5551.2305000000006</v>
      </c>
      <c r="Q127" s="37">
        <f t="shared" si="54"/>
        <v>111024.61</v>
      </c>
    </row>
    <row r="128" spans="1:17" s="7" customFormat="1" ht="110.25" customHeight="1" x14ac:dyDescent="0.25">
      <c r="A128" s="66"/>
      <c r="B128" s="59">
        <v>71956000</v>
      </c>
      <c r="C128" s="60" t="s">
        <v>1</v>
      </c>
      <c r="D128" s="60"/>
      <c r="E128" s="60"/>
      <c r="F128" s="44"/>
      <c r="G128" s="59"/>
      <c r="H128" s="40"/>
      <c r="I128" s="38"/>
      <c r="J128" s="60" t="s">
        <v>92</v>
      </c>
      <c r="K128" s="36" t="s">
        <v>59</v>
      </c>
      <c r="L128" s="44">
        <v>20000</v>
      </c>
      <c r="M128" s="44">
        <v>20000</v>
      </c>
      <c r="N128" s="45"/>
      <c r="O128" s="45"/>
      <c r="P128" s="55"/>
      <c r="Q128" s="37">
        <f t="shared" si="54"/>
        <v>20000</v>
      </c>
    </row>
    <row r="129" spans="1:17" s="7" customFormat="1" ht="15.75" customHeight="1" x14ac:dyDescent="0.25">
      <c r="A129" s="64">
        <v>38</v>
      </c>
      <c r="B129" s="59">
        <v>71956000</v>
      </c>
      <c r="C129" s="60" t="s">
        <v>1</v>
      </c>
      <c r="D129" s="60" t="s">
        <v>1</v>
      </c>
      <c r="E129" s="60" t="s">
        <v>88</v>
      </c>
      <c r="F129" s="43" t="s">
        <v>47</v>
      </c>
      <c r="G129" s="59" t="s">
        <v>17</v>
      </c>
      <c r="H129" s="44">
        <v>898.9</v>
      </c>
      <c r="I129" s="38">
        <v>28</v>
      </c>
      <c r="J129" s="60" t="s">
        <v>18</v>
      </c>
      <c r="K129" s="42" t="s">
        <v>0</v>
      </c>
      <c r="L129" s="44">
        <f>L130+L131</f>
        <v>176162.71</v>
      </c>
      <c r="M129" s="44">
        <f t="shared" ref="M129:P129" si="64">M130+M131</f>
        <v>20000</v>
      </c>
      <c r="N129" s="44">
        <f t="shared" si="64"/>
        <v>0</v>
      </c>
      <c r="O129" s="44">
        <f t="shared" si="64"/>
        <v>148354.57449999999</v>
      </c>
      <c r="P129" s="44">
        <f t="shared" si="64"/>
        <v>7808.1355000000003</v>
      </c>
      <c r="Q129" s="37">
        <f t="shared" si="54"/>
        <v>176162.71</v>
      </c>
    </row>
    <row r="130" spans="1:17" s="6" customFormat="1" ht="51.75" customHeight="1" x14ac:dyDescent="0.25">
      <c r="A130" s="65"/>
      <c r="B130" s="59">
        <v>71956000</v>
      </c>
      <c r="C130" s="60" t="s">
        <v>1</v>
      </c>
      <c r="D130" s="60"/>
      <c r="E130" s="60"/>
      <c r="F130" s="43"/>
      <c r="G130" s="59"/>
      <c r="H130" s="40"/>
      <c r="I130" s="38"/>
      <c r="J130" s="60" t="s">
        <v>20</v>
      </c>
      <c r="K130" s="41" t="s">
        <v>19</v>
      </c>
      <c r="L130" s="44">
        <v>156162.71</v>
      </c>
      <c r="M130" s="44"/>
      <c r="N130" s="44"/>
      <c r="O130" s="55">
        <f>L130*0.95</f>
        <v>148354.57449999999</v>
      </c>
      <c r="P130" s="55">
        <f>L130*0.05</f>
        <v>7808.1355000000003</v>
      </c>
      <c r="Q130" s="37">
        <f t="shared" si="54"/>
        <v>156162.71</v>
      </c>
    </row>
    <row r="131" spans="1:17" s="7" customFormat="1" ht="110.25" customHeight="1" x14ac:dyDescent="0.25">
      <c r="A131" s="66"/>
      <c r="B131" s="59">
        <v>71956000</v>
      </c>
      <c r="C131" s="60" t="s">
        <v>1</v>
      </c>
      <c r="D131" s="60"/>
      <c r="E131" s="60"/>
      <c r="F131" s="44"/>
      <c r="G131" s="59"/>
      <c r="H131" s="40"/>
      <c r="I131" s="38"/>
      <c r="J131" s="60" t="s">
        <v>92</v>
      </c>
      <c r="K131" s="36" t="s">
        <v>59</v>
      </c>
      <c r="L131" s="44">
        <v>20000</v>
      </c>
      <c r="M131" s="44">
        <v>20000</v>
      </c>
      <c r="N131" s="45"/>
      <c r="O131" s="45"/>
      <c r="P131" s="55"/>
      <c r="Q131" s="37">
        <f t="shared" si="54"/>
        <v>20000</v>
      </c>
    </row>
    <row r="132" spans="1:17" s="7" customFormat="1" ht="15.75" customHeight="1" x14ac:dyDescent="0.25">
      <c r="A132" s="64">
        <v>39</v>
      </c>
      <c r="B132" s="59">
        <v>71956000</v>
      </c>
      <c r="C132" s="60" t="s">
        <v>1</v>
      </c>
      <c r="D132" s="60" t="s">
        <v>1</v>
      </c>
      <c r="E132" s="60" t="s">
        <v>88</v>
      </c>
      <c r="F132" s="43" t="s">
        <v>44</v>
      </c>
      <c r="G132" s="59" t="s">
        <v>17</v>
      </c>
      <c r="H132" s="44">
        <v>3425.8</v>
      </c>
      <c r="I132" s="38">
        <v>161</v>
      </c>
      <c r="J132" s="60" t="s">
        <v>18</v>
      </c>
      <c r="K132" s="42" t="s">
        <v>0</v>
      </c>
      <c r="L132" s="44">
        <f>L133+L134</f>
        <v>141479.21000000002</v>
      </c>
      <c r="M132" s="44">
        <f t="shared" ref="M132:P132" si="65">M133+M134</f>
        <v>20000</v>
      </c>
      <c r="N132" s="44">
        <f t="shared" si="65"/>
        <v>0</v>
      </c>
      <c r="O132" s="44">
        <f t="shared" si="65"/>
        <v>115405.24950000001</v>
      </c>
      <c r="P132" s="44">
        <f t="shared" si="65"/>
        <v>6073.960500000001</v>
      </c>
      <c r="Q132" s="37">
        <f t="shared" si="54"/>
        <v>141479.21000000002</v>
      </c>
    </row>
    <row r="133" spans="1:17" s="6" customFormat="1" ht="51.75" customHeight="1" x14ac:dyDescent="0.25">
      <c r="A133" s="65"/>
      <c r="B133" s="59">
        <v>71956000</v>
      </c>
      <c r="C133" s="60" t="s">
        <v>1</v>
      </c>
      <c r="D133" s="60"/>
      <c r="E133" s="60"/>
      <c r="F133" s="43"/>
      <c r="G133" s="59"/>
      <c r="H133" s="40"/>
      <c r="I133" s="38"/>
      <c r="J133" s="60" t="s">
        <v>20</v>
      </c>
      <c r="K133" s="41" t="s">
        <v>19</v>
      </c>
      <c r="L133" s="44">
        <v>121479.21</v>
      </c>
      <c r="M133" s="44"/>
      <c r="N133" s="44"/>
      <c r="O133" s="55">
        <f>L133*0.95</f>
        <v>115405.24950000001</v>
      </c>
      <c r="P133" s="55">
        <f>L133*0.05</f>
        <v>6073.960500000001</v>
      </c>
      <c r="Q133" s="37">
        <f t="shared" si="54"/>
        <v>121479.21</v>
      </c>
    </row>
    <row r="134" spans="1:17" s="7" customFormat="1" ht="110.25" customHeight="1" x14ac:dyDescent="0.25">
      <c r="A134" s="66"/>
      <c r="B134" s="59">
        <v>71956000</v>
      </c>
      <c r="C134" s="60" t="s">
        <v>1</v>
      </c>
      <c r="D134" s="60"/>
      <c r="E134" s="60"/>
      <c r="F134" s="44"/>
      <c r="G134" s="59"/>
      <c r="H134" s="40"/>
      <c r="I134" s="38"/>
      <c r="J134" s="60" t="s">
        <v>92</v>
      </c>
      <c r="K134" s="36" t="s">
        <v>59</v>
      </c>
      <c r="L134" s="44">
        <v>20000</v>
      </c>
      <c r="M134" s="44">
        <v>20000</v>
      </c>
      <c r="N134" s="45"/>
      <c r="O134" s="45"/>
      <c r="P134" s="55"/>
      <c r="Q134" s="37">
        <f t="shared" si="54"/>
        <v>20000</v>
      </c>
    </row>
    <row r="135" spans="1:17" s="7" customFormat="1" ht="15.75" customHeight="1" x14ac:dyDescent="0.25">
      <c r="A135" s="64">
        <v>40</v>
      </c>
      <c r="B135" s="59">
        <v>71956000</v>
      </c>
      <c r="C135" s="60" t="s">
        <v>1</v>
      </c>
      <c r="D135" s="60" t="s">
        <v>1</v>
      </c>
      <c r="E135" s="60" t="s">
        <v>88</v>
      </c>
      <c r="F135" s="43" t="s">
        <v>76</v>
      </c>
      <c r="G135" s="59" t="s">
        <v>17</v>
      </c>
      <c r="H135" s="44">
        <v>2493.6999999999998</v>
      </c>
      <c r="I135" s="38">
        <v>118</v>
      </c>
      <c r="J135" s="60" t="s">
        <v>18</v>
      </c>
      <c r="K135" s="42" t="s">
        <v>0</v>
      </c>
      <c r="L135" s="44">
        <f>L136+L137</f>
        <v>221152.39</v>
      </c>
      <c r="M135" s="44">
        <f t="shared" ref="M135:P135" si="66">M136+M137</f>
        <v>20000</v>
      </c>
      <c r="N135" s="44">
        <f t="shared" si="66"/>
        <v>0</v>
      </c>
      <c r="O135" s="44">
        <f t="shared" si="66"/>
        <v>191094.77050000001</v>
      </c>
      <c r="P135" s="44">
        <f t="shared" si="66"/>
        <v>10057.619500000001</v>
      </c>
      <c r="Q135" s="37">
        <f t="shared" si="54"/>
        <v>221152.39</v>
      </c>
    </row>
    <row r="136" spans="1:17" s="6" customFormat="1" ht="51.75" customHeight="1" x14ac:dyDescent="0.25">
      <c r="A136" s="65"/>
      <c r="B136" s="59">
        <v>71956000</v>
      </c>
      <c r="C136" s="60" t="s">
        <v>1</v>
      </c>
      <c r="D136" s="60"/>
      <c r="E136" s="60"/>
      <c r="F136" s="43"/>
      <c r="G136" s="59"/>
      <c r="H136" s="40"/>
      <c r="I136" s="38"/>
      <c r="J136" s="60" t="s">
        <v>20</v>
      </c>
      <c r="K136" s="41" t="s">
        <v>19</v>
      </c>
      <c r="L136" s="44">
        <v>201152.39</v>
      </c>
      <c r="M136" s="44"/>
      <c r="N136" s="44"/>
      <c r="O136" s="55">
        <f>L136*0.95</f>
        <v>191094.77050000001</v>
      </c>
      <c r="P136" s="55">
        <f>L136*0.05</f>
        <v>10057.619500000001</v>
      </c>
      <c r="Q136" s="37">
        <f t="shared" si="54"/>
        <v>201152.39</v>
      </c>
    </row>
    <row r="137" spans="1:17" s="7" customFormat="1" ht="110.25" customHeight="1" x14ac:dyDescent="0.25">
      <c r="A137" s="66"/>
      <c r="B137" s="59">
        <v>71956000</v>
      </c>
      <c r="C137" s="60" t="s">
        <v>1</v>
      </c>
      <c r="D137" s="60"/>
      <c r="E137" s="60"/>
      <c r="F137" s="44"/>
      <c r="G137" s="59"/>
      <c r="H137" s="40"/>
      <c r="I137" s="38"/>
      <c r="J137" s="60" t="s">
        <v>92</v>
      </c>
      <c r="K137" s="36" t="s">
        <v>59</v>
      </c>
      <c r="L137" s="44">
        <v>20000</v>
      </c>
      <c r="M137" s="44">
        <v>20000</v>
      </c>
      <c r="N137" s="45"/>
      <c r="O137" s="45"/>
      <c r="P137" s="55"/>
      <c r="Q137" s="37">
        <f t="shared" si="54"/>
        <v>20000</v>
      </c>
    </row>
    <row r="138" spans="1:17" s="7" customFormat="1" ht="15.75" customHeight="1" x14ac:dyDescent="0.25">
      <c r="A138" s="64">
        <v>41</v>
      </c>
      <c r="B138" s="59">
        <v>71956000</v>
      </c>
      <c r="C138" s="60" t="s">
        <v>1</v>
      </c>
      <c r="D138" s="60" t="s">
        <v>1</v>
      </c>
      <c r="E138" s="60" t="s">
        <v>88</v>
      </c>
      <c r="F138" s="43" t="s">
        <v>48</v>
      </c>
      <c r="G138" s="59" t="s">
        <v>17</v>
      </c>
      <c r="H138" s="44">
        <v>3646.6</v>
      </c>
      <c r="I138" s="38">
        <v>177</v>
      </c>
      <c r="J138" s="60" t="s">
        <v>18</v>
      </c>
      <c r="K138" s="42" t="s">
        <v>0</v>
      </c>
      <c r="L138" s="44">
        <f>L139+L140</f>
        <v>138693.91</v>
      </c>
      <c r="M138" s="44">
        <f t="shared" ref="M138:P138" si="67">M139+M140</f>
        <v>20000</v>
      </c>
      <c r="N138" s="44">
        <f t="shared" si="67"/>
        <v>0</v>
      </c>
      <c r="O138" s="44">
        <f t="shared" si="67"/>
        <v>112759.2145</v>
      </c>
      <c r="P138" s="44">
        <f t="shared" si="67"/>
        <v>5934.6955000000007</v>
      </c>
      <c r="Q138" s="37">
        <f t="shared" si="54"/>
        <v>138693.91</v>
      </c>
    </row>
    <row r="139" spans="1:17" s="6" customFormat="1" ht="51.75" customHeight="1" x14ac:dyDescent="0.25">
      <c r="A139" s="65"/>
      <c r="B139" s="59">
        <v>71956000</v>
      </c>
      <c r="C139" s="60" t="s">
        <v>1</v>
      </c>
      <c r="D139" s="60"/>
      <c r="E139" s="60"/>
      <c r="F139" s="43"/>
      <c r="G139" s="59"/>
      <c r="H139" s="40"/>
      <c r="I139" s="38"/>
      <c r="J139" s="60" t="s">
        <v>20</v>
      </c>
      <c r="K139" s="41" t="s">
        <v>19</v>
      </c>
      <c r="L139" s="44">
        <v>118693.91</v>
      </c>
      <c r="M139" s="44"/>
      <c r="N139" s="44"/>
      <c r="O139" s="55">
        <f>L139*0.95</f>
        <v>112759.2145</v>
      </c>
      <c r="P139" s="55">
        <f>L139*0.05</f>
        <v>5934.6955000000007</v>
      </c>
      <c r="Q139" s="37">
        <f t="shared" si="54"/>
        <v>118693.91</v>
      </c>
    </row>
    <row r="140" spans="1:17" s="7" customFormat="1" ht="110.25" customHeight="1" x14ac:dyDescent="0.25">
      <c r="A140" s="66"/>
      <c r="B140" s="59">
        <v>71956000</v>
      </c>
      <c r="C140" s="60" t="s">
        <v>1</v>
      </c>
      <c r="D140" s="60"/>
      <c r="E140" s="60"/>
      <c r="F140" s="44"/>
      <c r="G140" s="59"/>
      <c r="H140" s="40"/>
      <c r="I140" s="38"/>
      <c r="J140" s="60" t="s">
        <v>92</v>
      </c>
      <c r="K140" s="36" t="s">
        <v>59</v>
      </c>
      <c r="L140" s="44">
        <v>20000</v>
      </c>
      <c r="M140" s="44">
        <v>20000</v>
      </c>
      <c r="N140" s="45"/>
      <c r="O140" s="45"/>
      <c r="P140" s="55"/>
      <c r="Q140" s="37">
        <f t="shared" si="54"/>
        <v>20000</v>
      </c>
    </row>
    <row r="141" spans="1:17" s="7" customFormat="1" ht="15.75" customHeight="1" x14ac:dyDescent="0.25">
      <c r="A141" s="64">
        <v>42</v>
      </c>
      <c r="B141" s="59">
        <v>71956000</v>
      </c>
      <c r="C141" s="60" t="s">
        <v>1</v>
      </c>
      <c r="D141" s="60" t="s">
        <v>1</v>
      </c>
      <c r="E141" s="60" t="s">
        <v>88</v>
      </c>
      <c r="F141" s="43" t="s">
        <v>77</v>
      </c>
      <c r="G141" s="59" t="s">
        <v>17</v>
      </c>
      <c r="H141" s="44">
        <v>4161.2</v>
      </c>
      <c r="I141" s="38">
        <v>172</v>
      </c>
      <c r="J141" s="60" t="s">
        <v>18</v>
      </c>
      <c r="K141" s="42" t="s">
        <v>0</v>
      </c>
      <c r="L141" s="44">
        <f>L142</f>
        <v>134216.72</v>
      </c>
      <c r="M141" s="44">
        <f t="shared" ref="M141:P141" si="68">M142</f>
        <v>0</v>
      </c>
      <c r="N141" s="44">
        <f t="shared" si="68"/>
        <v>0</v>
      </c>
      <c r="O141" s="44">
        <f t="shared" si="68"/>
        <v>127505.88399999999</v>
      </c>
      <c r="P141" s="44">
        <f t="shared" si="68"/>
        <v>6710.8360000000002</v>
      </c>
      <c r="Q141" s="37">
        <f t="shared" si="54"/>
        <v>134216.72</v>
      </c>
    </row>
    <row r="142" spans="1:17" s="7" customFormat="1" ht="51.75" customHeight="1" x14ac:dyDescent="0.25">
      <c r="A142" s="65"/>
      <c r="B142" s="59">
        <v>71956000</v>
      </c>
      <c r="C142" s="60" t="s">
        <v>1</v>
      </c>
      <c r="D142" s="60"/>
      <c r="E142" s="60"/>
      <c r="F142" s="43"/>
      <c r="G142" s="59"/>
      <c r="H142" s="40"/>
      <c r="I142" s="38"/>
      <c r="J142" s="60" t="s">
        <v>20</v>
      </c>
      <c r="K142" s="41" t="s">
        <v>19</v>
      </c>
      <c r="L142" s="44">
        <v>134216.72</v>
      </c>
      <c r="M142" s="44"/>
      <c r="N142" s="44"/>
      <c r="O142" s="55">
        <f>L142*0.95</f>
        <v>127505.88399999999</v>
      </c>
      <c r="P142" s="55">
        <f>L142*0.05</f>
        <v>6710.8360000000002</v>
      </c>
      <c r="Q142" s="37">
        <f t="shared" si="54"/>
        <v>134216.72</v>
      </c>
    </row>
    <row r="143" spans="1:17" s="7" customFormat="1" ht="15.75" customHeight="1" x14ac:dyDescent="0.25">
      <c r="A143" s="64">
        <v>43</v>
      </c>
      <c r="B143" s="59">
        <v>71956000</v>
      </c>
      <c r="C143" s="60" t="s">
        <v>1</v>
      </c>
      <c r="D143" s="60" t="s">
        <v>1</v>
      </c>
      <c r="E143" s="60" t="s">
        <v>88</v>
      </c>
      <c r="F143" s="43" t="s">
        <v>49</v>
      </c>
      <c r="G143" s="59" t="s">
        <v>17</v>
      </c>
      <c r="H143" s="44">
        <v>2502.6</v>
      </c>
      <c r="I143" s="38">
        <v>115</v>
      </c>
      <c r="J143" s="60" t="s">
        <v>18</v>
      </c>
      <c r="K143" s="42" t="s">
        <v>0</v>
      </c>
      <c r="L143" s="44">
        <f>L144</f>
        <v>211036.55</v>
      </c>
      <c r="M143" s="44">
        <f t="shared" ref="M143:P143" si="69">M144</f>
        <v>0</v>
      </c>
      <c r="N143" s="44">
        <f t="shared" si="69"/>
        <v>0</v>
      </c>
      <c r="O143" s="44">
        <f t="shared" si="69"/>
        <v>200484.72249999997</v>
      </c>
      <c r="P143" s="44">
        <f t="shared" si="69"/>
        <v>10551.827499999999</v>
      </c>
      <c r="Q143" s="37">
        <f t="shared" si="54"/>
        <v>211036.55</v>
      </c>
    </row>
    <row r="144" spans="1:17" s="7" customFormat="1" ht="51.75" customHeight="1" x14ac:dyDescent="0.25">
      <c r="A144" s="65"/>
      <c r="B144" s="59">
        <v>71956000</v>
      </c>
      <c r="C144" s="60" t="s">
        <v>1</v>
      </c>
      <c r="D144" s="60"/>
      <c r="E144" s="60"/>
      <c r="F144" s="43"/>
      <c r="G144" s="59"/>
      <c r="H144" s="40"/>
      <c r="I144" s="38"/>
      <c r="J144" s="60" t="s">
        <v>20</v>
      </c>
      <c r="K144" s="41" t="s">
        <v>19</v>
      </c>
      <c r="L144" s="44">
        <v>211036.55</v>
      </c>
      <c r="M144" s="44"/>
      <c r="N144" s="44"/>
      <c r="O144" s="55">
        <f>L144*0.95</f>
        <v>200484.72249999997</v>
      </c>
      <c r="P144" s="55">
        <f>L144*0.05</f>
        <v>10551.827499999999</v>
      </c>
      <c r="Q144" s="37">
        <f t="shared" ref="Q144:Q202" si="70">M144+N144+O144+P144</f>
        <v>211036.55</v>
      </c>
    </row>
    <row r="145" spans="1:17" s="7" customFormat="1" ht="15.75" customHeight="1" x14ac:dyDescent="0.25">
      <c r="A145" s="64">
        <v>44</v>
      </c>
      <c r="B145" s="59">
        <v>71956000</v>
      </c>
      <c r="C145" s="60" t="s">
        <v>1</v>
      </c>
      <c r="D145" s="60" t="s">
        <v>1</v>
      </c>
      <c r="E145" s="60" t="s">
        <v>89</v>
      </c>
      <c r="F145" s="43" t="s">
        <v>78</v>
      </c>
      <c r="G145" s="59" t="s">
        <v>17</v>
      </c>
      <c r="H145" s="44">
        <v>12560.2</v>
      </c>
      <c r="I145" s="38">
        <v>557</v>
      </c>
      <c r="J145" s="60" t="s">
        <v>18</v>
      </c>
      <c r="K145" s="42" t="s">
        <v>0</v>
      </c>
      <c r="L145" s="44">
        <f>L146</f>
        <v>515046.40000000002</v>
      </c>
      <c r="M145" s="44">
        <f t="shared" ref="M145:P145" si="71">M146</f>
        <v>0</v>
      </c>
      <c r="N145" s="44">
        <f t="shared" si="71"/>
        <v>0</v>
      </c>
      <c r="O145" s="44">
        <f t="shared" si="71"/>
        <v>489294.08000000002</v>
      </c>
      <c r="P145" s="44">
        <f t="shared" si="71"/>
        <v>25752.320000000003</v>
      </c>
      <c r="Q145" s="37">
        <f t="shared" si="70"/>
        <v>515046.40000000002</v>
      </c>
    </row>
    <row r="146" spans="1:17" s="7" customFormat="1" ht="51.75" customHeight="1" x14ac:dyDescent="0.25">
      <c r="A146" s="65"/>
      <c r="B146" s="59">
        <v>71956000</v>
      </c>
      <c r="C146" s="60" t="s">
        <v>1</v>
      </c>
      <c r="D146" s="60"/>
      <c r="E146" s="60"/>
      <c r="F146" s="43"/>
      <c r="G146" s="59"/>
      <c r="H146" s="40"/>
      <c r="I146" s="38"/>
      <c r="J146" s="60" t="s">
        <v>20</v>
      </c>
      <c r="K146" s="41" t="s">
        <v>19</v>
      </c>
      <c r="L146" s="44">
        <v>515046.40000000002</v>
      </c>
      <c r="M146" s="44"/>
      <c r="N146" s="44"/>
      <c r="O146" s="55">
        <f>L146*0.95</f>
        <v>489294.08000000002</v>
      </c>
      <c r="P146" s="55">
        <f>L146*0.05</f>
        <v>25752.320000000003</v>
      </c>
      <c r="Q146" s="37">
        <f t="shared" si="70"/>
        <v>515046.40000000002</v>
      </c>
    </row>
    <row r="147" spans="1:17" s="7" customFormat="1" ht="15.75" customHeight="1" x14ac:dyDescent="0.25">
      <c r="A147" s="64">
        <v>45</v>
      </c>
      <c r="B147" s="59">
        <v>71956000</v>
      </c>
      <c r="C147" s="60" t="s">
        <v>1</v>
      </c>
      <c r="D147" s="60" t="s">
        <v>1</v>
      </c>
      <c r="E147" s="60" t="s">
        <v>96</v>
      </c>
      <c r="F147" s="43" t="s">
        <v>79</v>
      </c>
      <c r="G147" s="59" t="s">
        <v>17</v>
      </c>
      <c r="H147" s="44">
        <v>7086.8</v>
      </c>
      <c r="I147" s="38">
        <v>405</v>
      </c>
      <c r="J147" s="60" t="s">
        <v>18</v>
      </c>
      <c r="K147" s="42" t="s">
        <v>0</v>
      </c>
      <c r="L147" s="44">
        <f>L148+L149</f>
        <v>105354.13</v>
      </c>
      <c r="M147" s="44">
        <f t="shared" ref="M147:P147" si="72">M148+M149</f>
        <v>20000</v>
      </c>
      <c r="N147" s="44">
        <f t="shared" si="72"/>
        <v>0</v>
      </c>
      <c r="O147" s="44">
        <f t="shared" si="72"/>
        <v>81086.423500000004</v>
      </c>
      <c r="P147" s="44">
        <f t="shared" si="72"/>
        <v>4267.7065000000002</v>
      </c>
      <c r="Q147" s="37">
        <f t="shared" si="70"/>
        <v>105354.13</v>
      </c>
    </row>
    <row r="148" spans="1:17" s="14" customFormat="1" ht="51.75" customHeight="1" x14ac:dyDescent="0.25">
      <c r="A148" s="65"/>
      <c r="B148" s="59">
        <v>71956000</v>
      </c>
      <c r="C148" s="60" t="s">
        <v>1</v>
      </c>
      <c r="D148" s="60"/>
      <c r="E148" s="60"/>
      <c r="F148" s="43"/>
      <c r="G148" s="59"/>
      <c r="H148" s="40"/>
      <c r="I148" s="38"/>
      <c r="J148" s="60" t="s">
        <v>20</v>
      </c>
      <c r="K148" s="41" t="s">
        <v>19</v>
      </c>
      <c r="L148" s="44">
        <v>85354.13</v>
      </c>
      <c r="M148" s="44"/>
      <c r="N148" s="44"/>
      <c r="O148" s="55">
        <f>L148*0.95</f>
        <v>81086.423500000004</v>
      </c>
      <c r="P148" s="55">
        <f>L148*0.05</f>
        <v>4267.7065000000002</v>
      </c>
      <c r="Q148" s="37">
        <f t="shared" si="70"/>
        <v>85354.13</v>
      </c>
    </row>
    <row r="149" spans="1:17" s="15" customFormat="1" ht="110.25" customHeight="1" x14ac:dyDescent="0.25">
      <c r="A149" s="66"/>
      <c r="B149" s="59">
        <v>71956000</v>
      </c>
      <c r="C149" s="60" t="s">
        <v>1</v>
      </c>
      <c r="D149" s="60"/>
      <c r="E149" s="60"/>
      <c r="F149" s="44"/>
      <c r="G149" s="59"/>
      <c r="H149" s="40"/>
      <c r="I149" s="38"/>
      <c r="J149" s="60" t="s">
        <v>92</v>
      </c>
      <c r="K149" s="36" t="s">
        <v>59</v>
      </c>
      <c r="L149" s="44">
        <v>20000</v>
      </c>
      <c r="M149" s="44">
        <v>20000</v>
      </c>
      <c r="N149" s="45"/>
      <c r="O149" s="45"/>
      <c r="P149" s="55"/>
      <c r="Q149" s="37">
        <f t="shared" si="70"/>
        <v>20000</v>
      </c>
    </row>
    <row r="150" spans="1:17" s="14" customFormat="1" ht="15.75" customHeight="1" x14ac:dyDescent="0.25">
      <c r="A150" s="64">
        <v>46</v>
      </c>
      <c r="B150" s="59">
        <v>71956000</v>
      </c>
      <c r="C150" s="60" t="s">
        <v>1</v>
      </c>
      <c r="D150" s="60" t="s">
        <v>1</v>
      </c>
      <c r="E150" s="60" t="s">
        <v>46</v>
      </c>
      <c r="F150" s="38" t="s">
        <v>39</v>
      </c>
      <c r="G150" s="59" t="s">
        <v>17</v>
      </c>
      <c r="H150" s="44">
        <v>6748.4</v>
      </c>
      <c r="I150" s="38">
        <v>239</v>
      </c>
      <c r="J150" s="60" t="s">
        <v>18</v>
      </c>
      <c r="K150" s="42" t="s">
        <v>0</v>
      </c>
      <c r="L150" s="44">
        <f>L151+L152</f>
        <v>307500.42</v>
      </c>
      <c r="M150" s="44">
        <f t="shared" ref="M150:P150" si="73">M151+M152</f>
        <v>20000</v>
      </c>
      <c r="N150" s="44">
        <f t="shared" si="73"/>
        <v>0</v>
      </c>
      <c r="O150" s="44">
        <f t="shared" si="73"/>
        <v>273125.39899999998</v>
      </c>
      <c r="P150" s="44">
        <f t="shared" si="73"/>
        <v>14375.021000000001</v>
      </c>
      <c r="Q150" s="37">
        <f t="shared" si="70"/>
        <v>307500.42</v>
      </c>
    </row>
    <row r="151" spans="1:17" s="6" customFormat="1" ht="51.75" customHeight="1" x14ac:dyDescent="0.25">
      <c r="A151" s="65"/>
      <c r="B151" s="59">
        <v>71956000</v>
      </c>
      <c r="C151" s="60" t="s">
        <v>1</v>
      </c>
      <c r="D151" s="60"/>
      <c r="E151" s="60"/>
      <c r="F151" s="43"/>
      <c r="G151" s="59"/>
      <c r="H151" s="40"/>
      <c r="I151" s="38"/>
      <c r="J151" s="60" t="s">
        <v>20</v>
      </c>
      <c r="K151" s="41" t="s">
        <v>19</v>
      </c>
      <c r="L151" s="44">
        <v>287500.42</v>
      </c>
      <c r="M151" s="44"/>
      <c r="N151" s="44"/>
      <c r="O151" s="55">
        <f>L151*0.95</f>
        <v>273125.39899999998</v>
      </c>
      <c r="P151" s="55">
        <f>L151*0.05</f>
        <v>14375.021000000001</v>
      </c>
      <c r="Q151" s="37">
        <f t="shared" si="70"/>
        <v>287500.42</v>
      </c>
    </row>
    <row r="152" spans="1:17" s="6" customFormat="1" ht="110.25" customHeight="1" x14ac:dyDescent="0.25">
      <c r="A152" s="66"/>
      <c r="B152" s="59">
        <v>71956000</v>
      </c>
      <c r="C152" s="60" t="s">
        <v>1</v>
      </c>
      <c r="D152" s="60"/>
      <c r="E152" s="60"/>
      <c r="F152" s="44"/>
      <c r="G152" s="59"/>
      <c r="H152" s="40"/>
      <c r="I152" s="38"/>
      <c r="J152" s="60" t="s">
        <v>92</v>
      </c>
      <c r="K152" s="36" t="s">
        <v>59</v>
      </c>
      <c r="L152" s="44">
        <v>20000</v>
      </c>
      <c r="M152" s="44">
        <v>20000</v>
      </c>
      <c r="N152" s="45"/>
      <c r="O152" s="45"/>
      <c r="P152" s="55"/>
      <c r="Q152" s="37">
        <f t="shared" si="70"/>
        <v>20000</v>
      </c>
    </row>
    <row r="153" spans="1:17" s="14" customFormat="1" ht="15.75" customHeight="1" x14ac:dyDescent="0.25">
      <c r="A153" s="64">
        <v>47</v>
      </c>
      <c r="B153" s="59">
        <v>71956000</v>
      </c>
      <c r="C153" s="60" t="s">
        <v>1</v>
      </c>
      <c r="D153" s="60" t="s">
        <v>1</v>
      </c>
      <c r="E153" s="60" t="s">
        <v>29</v>
      </c>
      <c r="F153" s="43" t="s">
        <v>42</v>
      </c>
      <c r="G153" s="59" t="s">
        <v>17</v>
      </c>
      <c r="H153" s="44">
        <v>5452.8</v>
      </c>
      <c r="I153" s="38">
        <v>246</v>
      </c>
      <c r="J153" s="60" t="s">
        <v>18</v>
      </c>
      <c r="K153" s="42" t="s">
        <v>0</v>
      </c>
      <c r="L153" s="44">
        <f>L154+L155</f>
        <v>181671.39</v>
      </c>
      <c r="M153" s="44">
        <f t="shared" ref="M153:P153" si="74">M154+M155</f>
        <v>20000</v>
      </c>
      <c r="N153" s="44">
        <f t="shared" si="74"/>
        <v>0</v>
      </c>
      <c r="O153" s="44">
        <f t="shared" si="74"/>
        <v>153587.8205</v>
      </c>
      <c r="P153" s="44">
        <f t="shared" si="74"/>
        <v>8083.5695000000014</v>
      </c>
      <c r="Q153" s="37">
        <f t="shared" si="70"/>
        <v>181671.39</v>
      </c>
    </row>
    <row r="154" spans="1:17" s="15" customFormat="1" ht="51.75" customHeight="1" x14ac:dyDescent="0.25">
      <c r="A154" s="65"/>
      <c r="B154" s="59">
        <v>71956000</v>
      </c>
      <c r="C154" s="60" t="s">
        <v>1</v>
      </c>
      <c r="D154" s="60"/>
      <c r="E154" s="60"/>
      <c r="F154" s="43"/>
      <c r="G154" s="59"/>
      <c r="H154" s="40"/>
      <c r="I154" s="38"/>
      <c r="J154" s="60" t="s">
        <v>20</v>
      </c>
      <c r="K154" s="41" t="s">
        <v>19</v>
      </c>
      <c r="L154" s="44">
        <v>161671.39000000001</v>
      </c>
      <c r="M154" s="44"/>
      <c r="N154" s="44"/>
      <c r="O154" s="55">
        <f>L154*0.95</f>
        <v>153587.8205</v>
      </c>
      <c r="P154" s="55">
        <f>L154*0.05</f>
        <v>8083.5695000000014</v>
      </c>
      <c r="Q154" s="37">
        <f t="shared" si="70"/>
        <v>161671.39000000001</v>
      </c>
    </row>
    <row r="155" spans="1:17" s="14" customFormat="1" ht="110.25" customHeight="1" x14ac:dyDescent="0.25">
      <c r="A155" s="66"/>
      <c r="B155" s="59">
        <v>71956000</v>
      </c>
      <c r="C155" s="60" t="s">
        <v>1</v>
      </c>
      <c r="D155" s="60"/>
      <c r="E155" s="60"/>
      <c r="F155" s="44"/>
      <c r="G155" s="59"/>
      <c r="H155" s="40"/>
      <c r="I155" s="38"/>
      <c r="J155" s="60" t="s">
        <v>92</v>
      </c>
      <c r="K155" s="36" t="s">
        <v>59</v>
      </c>
      <c r="L155" s="44">
        <v>20000</v>
      </c>
      <c r="M155" s="44">
        <v>20000</v>
      </c>
      <c r="N155" s="45"/>
      <c r="O155" s="45"/>
      <c r="P155" s="55"/>
      <c r="Q155" s="37">
        <f t="shared" si="70"/>
        <v>20000</v>
      </c>
    </row>
    <row r="156" spans="1:17" s="14" customFormat="1" ht="15.75" customHeight="1" x14ac:dyDescent="0.25">
      <c r="A156" s="62">
        <v>48</v>
      </c>
      <c r="B156" s="61">
        <v>71956000</v>
      </c>
      <c r="C156" s="63" t="s">
        <v>1</v>
      </c>
      <c r="D156" s="63" t="s">
        <v>1</v>
      </c>
      <c r="E156" s="63" t="s">
        <v>29</v>
      </c>
      <c r="F156" s="43" t="s">
        <v>60</v>
      </c>
      <c r="G156" s="61" t="s">
        <v>17</v>
      </c>
      <c r="H156" s="44">
        <v>4922.5</v>
      </c>
      <c r="I156" s="38">
        <v>311</v>
      </c>
      <c r="J156" s="63" t="s">
        <v>18</v>
      </c>
      <c r="K156" s="42" t="s">
        <v>0</v>
      </c>
      <c r="L156" s="44">
        <f>L157+L158</f>
        <v>171566.89</v>
      </c>
      <c r="M156" s="44">
        <f t="shared" ref="M156:P156" si="75">M157+M158</f>
        <v>20000</v>
      </c>
      <c r="N156" s="44">
        <f t="shared" si="75"/>
        <v>0</v>
      </c>
      <c r="O156" s="44">
        <f t="shared" si="75"/>
        <v>143988.54550000001</v>
      </c>
      <c r="P156" s="44">
        <f t="shared" si="75"/>
        <v>7578.3445000000011</v>
      </c>
      <c r="Q156" s="37">
        <f t="shared" ref="Q156:Q158" si="76">M156+N156+O156+P156</f>
        <v>171566.89</v>
      </c>
    </row>
    <row r="157" spans="1:17" s="14" customFormat="1" ht="63" customHeight="1" x14ac:dyDescent="0.25">
      <c r="A157" s="62"/>
      <c r="B157" s="61">
        <v>71956000</v>
      </c>
      <c r="C157" s="63" t="s">
        <v>1</v>
      </c>
      <c r="D157" s="63"/>
      <c r="E157" s="63"/>
      <c r="F157" s="43"/>
      <c r="G157" s="61"/>
      <c r="H157" s="40"/>
      <c r="I157" s="38"/>
      <c r="J157" s="63" t="s">
        <v>20</v>
      </c>
      <c r="K157" s="41" t="s">
        <v>19</v>
      </c>
      <c r="L157" s="44">
        <v>151566.89000000001</v>
      </c>
      <c r="M157" s="44"/>
      <c r="N157" s="44"/>
      <c r="O157" s="55">
        <f>L157*0.95</f>
        <v>143988.54550000001</v>
      </c>
      <c r="P157" s="55">
        <f>L157*0.05</f>
        <v>7578.3445000000011</v>
      </c>
      <c r="Q157" s="37">
        <f t="shared" si="76"/>
        <v>151566.89000000001</v>
      </c>
    </row>
    <row r="158" spans="1:17" s="14" customFormat="1" ht="110.25" customHeight="1" x14ac:dyDescent="0.25">
      <c r="A158" s="62"/>
      <c r="B158" s="61">
        <v>71956000</v>
      </c>
      <c r="C158" s="63" t="s">
        <v>1</v>
      </c>
      <c r="D158" s="63"/>
      <c r="E158" s="63"/>
      <c r="F158" s="44"/>
      <c r="G158" s="61"/>
      <c r="H158" s="40"/>
      <c r="I158" s="38"/>
      <c r="J158" s="63" t="s">
        <v>92</v>
      </c>
      <c r="K158" s="36" t="s">
        <v>59</v>
      </c>
      <c r="L158" s="44">
        <v>20000</v>
      </c>
      <c r="M158" s="44">
        <v>20000</v>
      </c>
      <c r="N158" s="45"/>
      <c r="O158" s="45"/>
      <c r="P158" s="55"/>
      <c r="Q158" s="37">
        <f t="shared" si="76"/>
        <v>20000</v>
      </c>
    </row>
    <row r="159" spans="1:17" s="15" customFormat="1" ht="18" customHeight="1" x14ac:dyDescent="0.25">
      <c r="A159" s="64">
        <v>49</v>
      </c>
      <c r="B159" s="59">
        <v>71956000</v>
      </c>
      <c r="C159" s="60" t="s">
        <v>1</v>
      </c>
      <c r="D159" s="60" t="s">
        <v>1</v>
      </c>
      <c r="E159" s="60" t="s">
        <v>29</v>
      </c>
      <c r="F159" s="43" t="s">
        <v>50</v>
      </c>
      <c r="G159" s="59" t="s">
        <v>17</v>
      </c>
      <c r="H159" s="44">
        <v>4861.3</v>
      </c>
      <c r="I159" s="38">
        <v>243</v>
      </c>
      <c r="J159" s="60" t="s">
        <v>18</v>
      </c>
      <c r="K159" s="42" t="s">
        <v>0</v>
      </c>
      <c r="L159" s="44">
        <f>L160+L161</f>
        <v>175573.53</v>
      </c>
      <c r="M159" s="44">
        <f t="shared" ref="M159:P159" si="77">M160+M161</f>
        <v>20000</v>
      </c>
      <c r="N159" s="44">
        <f t="shared" si="77"/>
        <v>0</v>
      </c>
      <c r="O159" s="44">
        <f t="shared" si="77"/>
        <v>147794.8535</v>
      </c>
      <c r="P159" s="44">
        <f t="shared" si="77"/>
        <v>7778.6765000000005</v>
      </c>
      <c r="Q159" s="37">
        <f t="shared" si="70"/>
        <v>175573.53</v>
      </c>
    </row>
    <row r="160" spans="1:17" s="14" customFormat="1" ht="51.75" customHeight="1" x14ac:dyDescent="0.25">
      <c r="A160" s="65"/>
      <c r="B160" s="59">
        <v>71956000</v>
      </c>
      <c r="C160" s="60" t="s">
        <v>1</v>
      </c>
      <c r="D160" s="60"/>
      <c r="E160" s="60"/>
      <c r="F160" s="43"/>
      <c r="G160" s="59"/>
      <c r="H160" s="40"/>
      <c r="I160" s="38"/>
      <c r="J160" s="60" t="s">
        <v>20</v>
      </c>
      <c r="K160" s="41" t="s">
        <v>19</v>
      </c>
      <c r="L160" s="44">
        <v>155573.53</v>
      </c>
      <c r="M160" s="44"/>
      <c r="N160" s="44"/>
      <c r="O160" s="55">
        <f>L160*0.95</f>
        <v>147794.8535</v>
      </c>
      <c r="P160" s="55">
        <f>L160*0.05</f>
        <v>7778.6765000000005</v>
      </c>
      <c r="Q160" s="37">
        <f t="shared" si="70"/>
        <v>155573.53</v>
      </c>
    </row>
    <row r="161" spans="1:17" s="15" customFormat="1" ht="110.25" customHeight="1" x14ac:dyDescent="0.25">
      <c r="A161" s="66"/>
      <c r="B161" s="59">
        <v>71956000</v>
      </c>
      <c r="C161" s="60" t="s">
        <v>1</v>
      </c>
      <c r="D161" s="60"/>
      <c r="E161" s="60"/>
      <c r="F161" s="44"/>
      <c r="G161" s="59"/>
      <c r="H161" s="40"/>
      <c r="I161" s="38"/>
      <c r="J161" s="60" t="s">
        <v>92</v>
      </c>
      <c r="K161" s="36" t="s">
        <v>59</v>
      </c>
      <c r="L161" s="44">
        <v>20000</v>
      </c>
      <c r="M161" s="44">
        <v>20000</v>
      </c>
      <c r="N161" s="45"/>
      <c r="O161" s="45"/>
      <c r="P161" s="55"/>
      <c r="Q161" s="37">
        <f t="shared" si="70"/>
        <v>20000</v>
      </c>
    </row>
    <row r="162" spans="1:17" s="14" customFormat="1" ht="15.75" customHeight="1" x14ac:dyDescent="0.25">
      <c r="A162" s="64">
        <v>50</v>
      </c>
      <c r="B162" s="59">
        <v>71956000</v>
      </c>
      <c r="C162" s="60" t="s">
        <v>1</v>
      </c>
      <c r="D162" s="60" t="s">
        <v>1</v>
      </c>
      <c r="E162" s="60" t="s">
        <v>29</v>
      </c>
      <c r="F162" s="38" t="s">
        <v>94</v>
      </c>
      <c r="G162" s="59" t="s">
        <v>17</v>
      </c>
      <c r="H162" s="44">
        <v>5375.6</v>
      </c>
      <c r="I162" s="38">
        <v>281</v>
      </c>
      <c r="J162" s="60" t="s">
        <v>18</v>
      </c>
      <c r="K162" s="42" t="s">
        <v>0</v>
      </c>
      <c r="L162" s="44">
        <f>L163+L164</f>
        <v>174762.86</v>
      </c>
      <c r="M162" s="44">
        <f t="shared" ref="M162:P162" si="78">M163+M164</f>
        <v>20000</v>
      </c>
      <c r="N162" s="44">
        <f t="shared" si="78"/>
        <v>0</v>
      </c>
      <c r="O162" s="44">
        <f t="shared" si="78"/>
        <v>147024.72</v>
      </c>
      <c r="P162" s="44">
        <f t="shared" si="78"/>
        <v>7738.1399999999849</v>
      </c>
      <c r="Q162" s="37">
        <f t="shared" si="70"/>
        <v>174762.86</v>
      </c>
    </row>
    <row r="163" spans="1:17" s="15" customFormat="1" ht="51.75" customHeight="1" x14ac:dyDescent="0.25">
      <c r="A163" s="65"/>
      <c r="B163" s="59">
        <v>71956000</v>
      </c>
      <c r="C163" s="60" t="s">
        <v>1</v>
      </c>
      <c r="D163" s="60"/>
      <c r="E163" s="60"/>
      <c r="F163" s="43"/>
      <c r="G163" s="59"/>
      <c r="H163" s="40"/>
      <c r="I163" s="38"/>
      <c r="J163" s="60" t="s">
        <v>20</v>
      </c>
      <c r="K163" s="41" t="s">
        <v>19</v>
      </c>
      <c r="L163" s="44">
        <v>154762.85999999999</v>
      </c>
      <c r="M163" s="44"/>
      <c r="N163" s="44"/>
      <c r="O163" s="55">
        <f>ROUND(L163*0.95,2)</f>
        <v>147024.72</v>
      </c>
      <c r="P163" s="55">
        <f>L163-O163</f>
        <v>7738.1399999999849</v>
      </c>
      <c r="Q163" s="37">
        <f t="shared" si="70"/>
        <v>154762.85999999999</v>
      </c>
    </row>
    <row r="164" spans="1:17" s="14" customFormat="1" ht="110.25" customHeight="1" x14ac:dyDescent="0.25">
      <c r="A164" s="66"/>
      <c r="B164" s="59">
        <v>71956000</v>
      </c>
      <c r="C164" s="60" t="s">
        <v>1</v>
      </c>
      <c r="D164" s="60"/>
      <c r="E164" s="60"/>
      <c r="F164" s="44"/>
      <c r="G164" s="59"/>
      <c r="H164" s="40"/>
      <c r="I164" s="38"/>
      <c r="J164" s="60" t="s">
        <v>92</v>
      </c>
      <c r="K164" s="36" t="s">
        <v>59</v>
      </c>
      <c r="L164" s="44">
        <v>20000</v>
      </c>
      <c r="M164" s="44">
        <v>20000</v>
      </c>
      <c r="N164" s="45"/>
      <c r="O164" s="45"/>
      <c r="P164" s="55"/>
      <c r="Q164" s="37">
        <f t="shared" si="70"/>
        <v>20000</v>
      </c>
    </row>
    <row r="165" spans="1:17" s="15" customFormat="1" ht="15.75" customHeight="1" x14ac:dyDescent="0.25">
      <c r="A165" s="64">
        <v>51</v>
      </c>
      <c r="B165" s="59">
        <v>71956000</v>
      </c>
      <c r="C165" s="60" t="s">
        <v>1</v>
      </c>
      <c r="D165" s="60" t="s">
        <v>1</v>
      </c>
      <c r="E165" s="60" t="s">
        <v>80</v>
      </c>
      <c r="F165" s="38">
        <v>4</v>
      </c>
      <c r="G165" s="59" t="s">
        <v>17</v>
      </c>
      <c r="H165" s="44">
        <v>4886.7</v>
      </c>
      <c r="I165" s="38">
        <v>229</v>
      </c>
      <c r="J165" s="60" t="s">
        <v>18</v>
      </c>
      <c r="K165" s="42" t="s">
        <v>0</v>
      </c>
      <c r="L165" s="44">
        <f>L166+L167</f>
        <v>314048.96000000002</v>
      </c>
      <c r="M165" s="44">
        <f t="shared" ref="M165:P165" si="79">M166+M167</f>
        <v>20000</v>
      </c>
      <c r="N165" s="44">
        <f t="shared" si="79"/>
        <v>0</v>
      </c>
      <c r="O165" s="44">
        <f t="shared" si="79"/>
        <v>279346.51199999999</v>
      </c>
      <c r="P165" s="44">
        <f t="shared" si="79"/>
        <v>14702.448000000002</v>
      </c>
      <c r="Q165" s="37">
        <f t="shared" si="70"/>
        <v>314048.95999999996</v>
      </c>
    </row>
    <row r="166" spans="1:17" s="14" customFormat="1" ht="51.75" customHeight="1" x14ac:dyDescent="0.25">
      <c r="A166" s="65"/>
      <c r="B166" s="59">
        <v>71956000</v>
      </c>
      <c r="C166" s="60" t="s">
        <v>1</v>
      </c>
      <c r="D166" s="60"/>
      <c r="E166" s="60"/>
      <c r="F166" s="43"/>
      <c r="G166" s="59"/>
      <c r="H166" s="40"/>
      <c r="I166" s="38"/>
      <c r="J166" s="60" t="s">
        <v>20</v>
      </c>
      <c r="K166" s="41" t="s">
        <v>19</v>
      </c>
      <c r="L166" s="44">
        <v>294048.96000000002</v>
      </c>
      <c r="M166" s="44"/>
      <c r="N166" s="44"/>
      <c r="O166" s="55">
        <f>L166*0.95</f>
        <v>279346.51199999999</v>
      </c>
      <c r="P166" s="55">
        <f>L166*0.05</f>
        <v>14702.448000000002</v>
      </c>
      <c r="Q166" s="37">
        <f t="shared" si="70"/>
        <v>294048.95999999996</v>
      </c>
    </row>
    <row r="167" spans="1:17" s="15" customFormat="1" ht="110.25" customHeight="1" x14ac:dyDescent="0.25">
      <c r="A167" s="66"/>
      <c r="B167" s="59">
        <v>71956000</v>
      </c>
      <c r="C167" s="60" t="s">
        <v>1</v>
      </c>
      <c r="D167" s="60"/>
      <c r="E167" s="60"/>
      <c r="F167" s="44"/>
      <c r="G167" s="59"/>
      <c r="H167" s="40"/>
      <c r="I167" s="38"/>
      <c r="J167" s="60" t="s">
        <v>92</v>
      </c>
      <c r="K167" s="36" t="s">
        <v>59</v>
      </c>
      <c r="L167" s="44">
        <v>20000</v>
      </c>
      <c r="M167" s="44">
        <v>20000</v>
      </c>
      <c r="N167" s="45"/>
      <c r="O167" s="45"/>
      <c r="P167" s="55"/>
      <c r="Q167" s="37">
        <f t="shared" si="70"/>
        <v>20000</v>
      </c>
    </row>
    <row r="168" spans="1:17" s="14" customFormat="1" ht="15.75" customHeight="1" x14ac:dyDescent="0.25">
      <c r="A168" s="64">
        <v>52</v>
      </c>
      <c r="B168" s="59">
        <v>71956000</v>
      </c>
      <c r="C168" s="60" t="s">
        <v>1</v>
      </c>
      <c r="D168" s="60" t="s">
        <v>1</v>
      </c>
      <c r="E168" s="60" t="s">
        <v>81</v>
      </c>
      <c r="F168" s="38" t="s">
        <v>51</v>
      </c>
      <c r="G168" s="59" t="s">
        <v>17</v>
      </c>
      <c r="H168" s="44">
        <v>3606.9</v>
      </c>
      <c r="I168" s="38">
        <v>119</v>
      </c>
      <c r="J168" s="60" t="s">
        <v>18</v>
      </c>
      <c r="K168" s="42" t="s">
        <v>0</v>
      </c>
      <c r="L168" s="44">
        <f>L169+L170</f>
        <v>148646.18</v>
      </c>
      <c r="M168" s="44">
        <f t="shared" ref="M168:P168" si="80">M169+M170</f>
        <v>20000</v>
      </c>
      <c r="N168" s="44">
        <f t="shared" si="80"/>
        <v>0</v>
      </c>
      <c r="O168" s="44">
        <f t="shared" si="80"/>
        <v>122213.87099999998</v>
      </c>
      <c r="P168" s="44">
        <f t="shared" si="80"/>
        <v>6432.3090000000002</v>
      </c>
      <c r="Q168" s="37">
        <f t="shared" si="70"/>
        <v>148646.18</v>
      </c>
    </row>
    <row r="169" spans="1:17" s="14" customFormat="1" ht="51.75" customHeight="1" x14ac:dyDescent="0.25">
      <c r="A169" s="65"/>
      <c r="B169" s="59">
        <v>71956000</v>
      </c>
      <c r="C169" s="60" t="s">
        <v>1</v>
      </c>
      <c r="D169" s="60"/>
      <c r="E169" s="60"/>
      <c r="F169" s="43"/>
      <c r="G169" s="59"/>
      <c r="H169" s="40"/>
      <c r="I169" s="38"/>
      <c r="J169" s="60" t="s">
        <v>20</v>
      </c>
      <c r="K169" s="41" t="s">
        <v>19</v>
      </c>
      <c r="L169" s="44">
        <v>128646.18</v>
      </c>
      <c r="M169" s="44"/>
      <c r="N169" s="44"/>
      <c r="O169" s="55">
        <f>L169*0.95</f>
        <v>122213.87099999998</v>
      </c>
      <c r="P169" s="55">
        <f>L169*0.05</f>
        <v>6432.3090000000002</v>
      </c>
      <c r="Q169" s="37">
        <f t="shared" si="70"/>
        <v>128646.17999999998</v>
      </c>
    </row>
    <row r="170" spans="1:17" s="6" customFormat="1" ht="110.25" customHeight="1" x14ac:dyDescent="0.25">
      <c r="A170" s="66"/>
      <c r="B170" s="59">
        <v>71956000</v>
      </c>
      <c r="C170" s="60" t="s">
        <v>1</v>
      </c>
      <c r="D170" s="60"/>
      <c r="E170" s="60"/>
      <c r="F170" s="44"/>
      <c r="G170" s="59"/>
      <c r="H170" s="40"/>
      <c r="I170" s="38"/>
      <c r="J170" s="60" t="s">
        <v>92</v>
      </c>
      <c r="K170" s="36" t="s">
        <v>59</v>
      </c>
      <c r="L170" s="44">
        <v>20000</v>
      </c>
      <c r="M170" s="44">
        <v>20000</v>
      </c>
      <c r="N170" s="45"/>
      <c r="O170" s="45"/>
      <c r="P170" s="55"/>
      <c r="Q170" s="37">
        <f t="shared" si="70"/>
        <v>20000</v>
      </c>
    </row>
    <row r="171" spans="1:17" s="5" customFormat="1" ht="15.75" customHeight="1" x14ac:dyDescent="0.25">
      <c r="A171" s="64">
        <v>53</v>
      </c>
      <c r="B171" s="59">
        <v>71956000</v>
      </c>
      <c r="C171" s="60" t="s">
        <v>1</v>
      </c>
      <c r="D171" s="60" t="s">
        <v>1</v>
      </c>
      <c r="E171" s="60" t="s">
        <v>81</v>
      </c>
      <c r="F171" s="43" t="s">
        <v>52</v>
      </c>
      <c r="G171" s="59" t="s">
        <v>17</v>
      </c>
      <c r="H171" s="44">
        <v>4651.3999999999996</v>
      </c>
      <c r="I171" s="38">
        <v>168</v>
      </c>
      <c r="J171" s="60" t="s">
        <v>18</v>
      </c>
      <c r="K171" s="42" t="s">
        <v>0</v>
      </c>
      <c r="L171" s="44">
        <f>L172+L173</f>
        <v>262508.25</v>
      </c>
      <c r="M171" s="44">
        <f t="shared" ref="M171:P171" si="81">M172+M173</f>
        <v>20000</v>
      </c>
      <c r="N171" s="44">
        <f t="shared" si="81"/>
        <v>0</v>
      </c>
      <c r="O171" s="44">
        <f t="shared" si="81"/>
        <v>230382.83749999999</v>
      </c>
      <c r="P171" s="44">
        <f t="shared" si="81"/>
        <v>12125.4125</v>
      </c>
      <c r="Q171" s="37">
        <f t="shared" si="70"/>
        <v>262508.25</v>
      </c>
    </row>
    <row r="172" spans="1:17" s="5" customFormat="1" ht="51.75" customHeight="1" x14ac:dyDescent="0.25">
      <c r="A172" s="65"/>
      <c r="B172" s="59">
        <v>71956000</v>
      </c>
      <c r="C172" s="60" t="s">
        <v>1</v>
      </c>
      <c r="D172" s="60"/>
      <c r="E172" s="60"/>
      <c r="F172" s="43"/>
      <c r="G172" s="59"/>
      <c r="H172" s="40"/>
      <c r="I172" s="38"/>
      <c r="J172" s="60" t="s">
        <v>20</v>
      </c>
      <c r="K172" s="41" t="s">
        <v>19</v>
      </c>
      <c r="L172" s="44">
        <v>242508.25</v>
      </c>
      <c r="M172" s="44"/>
      <c r="N172" s="44"/>
      <c r="O172" s="55">
        <f>L172*0.95</f>
        <v>230382.83749999999</v>
      </c>
      <c r="P172" s="55">
        <f>L172*0.05</f>
        <v>12125.4125</v>
      </c>
      <c r="Q172" s="37">
        <f t="shared" si="70"/>
        <v>242508.25</v>
      </c>
    </row>
    <row r="173" spans="1:17" s="6" customFormat="1" ht="110.25" customHeight="1" x14ac:dyDescent="0.25">
      <c r="A173" s="66"/>
      <c r="B173" s="59">
        <v>71956000</v>
      </c>
      <c r="C173" s="60" t="s">
        <v>1</v>
      </c>
      <c r="D173" s="60"/>
      <c r="E173" s="60"/>
      <c r="F173" s="44"/>
      <c r="G173" s="59"/>
      <c r="H173" s="40"/>
      <c r="I173" s="38"/>
      <c r="J173" s="60" t="s">
        <v>92</v>
      </c>
      <c r="K173" s="36" t="s">
        <v>59</v>
      </c>
      <c r="L173" s="44">
        <v>20000</v>
      </c>
      <c r="M173" s="44">
        <v>20000</v>
      </c>
      <c r="N173" s="45"/>
      <c r="O173" s="45"/>
      <c r="P173" s="55"/>
      <c r="Q173" s="37">
        <f t="shared" si="70"/>
        <v>20000</v>
      </c>
    </row>
    <row r="174" spans="1:17" s="5" customFormat="1" ht="15.75" customHeight="1" x14ac:dyDescent="0.25">
      <c r="A174" s="64">
        <v>54</v>
      </c>
      <c r="B174" s="59">
        <v>71956000</v>
      </c>
      <c r="C174" s="60" t="s">
        <v>1</v>
      </c>
      <c r="D174" s="60" t="s">
        <v>1</v>
      </c>
      <c r="E174" s="60" t="s">
        <v>81</v>
      </c>
      <c r="F174" s="43" t="s">
        <v>82</v>
      </c>
      <c r="G174" s="59" t="s">
        <v>17</v>
      </c>
      <c r="H174" s="44">
        <v>13701.1</v>
      </c>
      <c r="I174" s="38">
        <v>686</v>
      </c>
      <c r="J174" s="60" t="s">
        <v>18</v>
      </c>
      <c r="K174" s="42" t="s">
        <v>0</v>
      </c>
      <c r="L174" s="44">
        <f>L175+L176</f>
        <v>262485.70999999996</v>
      </c>
      <c r="M174" s="44">
        <f t="shared" ref="M174:P174" si="82">M175+M176</f>
        <v>20000</v>
      </c>
      <c r="N174" s="44">
        <f t="shared" si="82"/>
        <v>0</v>
      </c>
      <c r="O174" s="44">
        <f t="shared" si="82"/>
        <v>230361.42449999999</v>
      </c>
      <c r="P174" s="44">
        <f t="shared" si="82"/>
        <v>12124.2855</v>
      </c>
      <c r="Q174" s="37">
        <f t="shared" si="70"/>
        <v>262485.71000000002</v>
      </c>
    </row>
    <row r="175" spans="1:17" s="5" customFormat="1" ht="51.75" customHeight="1" x14ac:dyDescent="0.25">
      <c r="A175" s="65"/>
      <c r="B175" s="59">
        <v>71956000</v>
      </c>
      <c r="C175" s="60" t="s">
        <v>1</v>
      </c>
      <c r="D175" s="60"/>
      <c r="E175" s="60"/>
      <c r="F175" s="43"/>
      <c r="G175" s="59"/>
      <c r="H175" s="40"/>
      <c r="I175" s="38"/>
      <c r="J175" s="60" t="s">
        <v>20</v>
      </c>
      <c r="K175" s="41" t="s">
        <v>19</v>
      </c>
      <c r="L175" s="44">
        <v>242485.71</v>
      </c>
      <c r="M175" s="44"/>
      <c r="N175" s="44"/>
      <c r="O175" s="55">
        <f>L175*0.95</f>
        <v>230361.42449999999</v>
      </c>
      <c r="P175" s="55">
        <f>L175*0.05</f>
        <v>12124.2855</v>
      </c>
      <c r="Q175" s="37">
        <f t="shared" si="70"/>
        <v>242485.71</v>
      </c>
    </row>
    <row r="176" spans="1:17" s="6" customFormat="1" ht="110.25" customHeight="1" x14ac:dyDescent="0.25">
      <c r="A176" s="66"/>
      <c r="B176" s="59">
        <v>71956000</v>
      </c>
      <c r="C176" s="60" t="s">
        <v>1</v>
      </c>
      <c r="D176" s="60"/>
      <c r="E176" s="60"/>
      <c r="F176" s="44"/>
      <c r="G176" s="59"/>
      <c r="H176" s="40"/>
      <c r="I176" s="38"/>
      <c r="J176" s="60" t="s">
        <v>92</v>
      </c>
      <c r="K176" s="36" t="s">
        <v>59</v>
      </c>
      <c r="L176" s="44">
        <v>20000</v>
      </c>
      <c r="M176" s="44">
        <v>20000</v>
      </c>
      <c r="N176" s="45"/>
      <c r="O176" s="45"/>
      <c r="P176" s="55"/>
      <c r="Q176" s="37">
        <f t="shared" si="70"/>
        <v>20000</v>
      </c>
    </row>
    <row r="177" spans="1:17" s="5" customFormat="1" ht="15.75" customHeight="1" x14ac:dyDescent="0.25">
      <c r="A177" s="64">
        <v>55</v>
      </c>
      <c r="B177" s="59">
        <v>71956000</v>
      </c>
      <c r="C177" s="60" t="s">
        <v>1</v>
      </c>
      <c r="D177" s="60" t="s">
        <v>1</v>
      </c>
      <c r="E177" s="60" t="s">
        <v>81</v>
      </c>
      <c r="F177" s="43" t="s">
        <v>38</v>
      </c>
      <c r="G177" s="59" t="s">
        <v>17</v>
      </c>
      <c r="H177" s="44">
        <v>8100.14</v>
      </c>
      <c r="I177" s="38">
        <v>306</v>
      </c>
      <c r="J177" s="60" t="s">
        <v>18</v>
      </c>
      <c r="K177" s="42" t="s">
        <v>0</v>
      </c>
      <c r="L177" s="44">
        <f>L178+L179</f>
        <v>205675.24</v>
      </c>
      <c r="M177" s="44">
        <f t="shared" ref="M177:P177" si="83">M178+M179</f>
        <v>20000</v>
      </c>
      <c r="N177" s="44">
        <f t="shared" si="83"/>
        <v>0</v>
      </c>
      <c r="O177" s="44">
        <f t="shared" si="83"/>
        <v>176391.47799999997</v>
      </c>
      <c r="P177" s="44">
        <f t="shared" si="83"/>
        <v>9283.7620000000006</v>
      </c>
      <c r="Q177" s="37">
        <f t="shared" si="70"/>
        <v>205675.23999999996</v>
      </c>
    </row>
    <row r="178" spans="1:17" s="5" customFormat="1" ht="51.75" customHeight="1" x14ac:dyDescent="0.25">
      <c r="A178" s="65"/>
      <c r="B178" s="59">
        <v>71956000</v>
      </c>
      <c r="C178" s="60" t="s">
        <v>1</v>
      </c>
      <c r="D178" s="60"/>
      <c r="E178" s="60"/>
      <c r="F178" s="43"/>
      <c r="G178" s="59"/>
      <c r="H178" s="40"/>
      <c r="I178" s="38"/>
      <c r="J178" s="60" t="s">
        <v>20</v>
      </c>
      <c r="K178" s="41" t="s">
        <v>19</v>
      </c>
      <c r="L178" s="44">
        <v>185675.24</v>
      </c>
      <c r="M178" s="44"/>
      <c r="N178" s="44"/>
      <c r="O178" s="55">
        <f>L178*0.95</f>
        <v>176391.47799999997</v>
      </c>
      <c r="P178" s="55">
        <f>L178*0.05</f>
        <v>9283.7620000000006</v>
      </c>
      <c r="Q178" s="37">
        <f t="shared" si="70"/>
        <v>185675.23999999996</v>
      </c>
    </row>
    <row r="179" spans="1:17" s="6" customFormat="1" ht="110.25" customHeight="1" x14ac:dyDescent="0.25">
      <c r="A179" s="66"/>
      <c r="B179" s="59">
        <v>71956000</v>
      </c>
      <c r="C179" s="60" t="s">
        <v>1</v>
      </c>
      <c r="D179" s="60"/>
      <c r="E179" s="60"/>
      <c r="F179" s="44"/>
      <c r="G179" s="59"/>
      <c r="H179" s="40"/>
      <c r="I179" s="38"/>
      <c r="J179" s="60" t="s">
        <v>92</v>
      </c>
      <c r="K179" s="36" t="s">
        <v>59</v>
      </c>
      <c r="L179" s="44">
        <v>20000</v>
      </c>
      <c r="M179" s="44">
        <v>20000</v>
      </c>
      <c r="N179" s="45"/>
      <c r="O179" s="45"/>
      <c r="P179" s="55"/>
      <c r="Q179" s="37">
        <f t="shared" si="70"/>
        <v>20000</v>
      </c>
    </row>
    <row r="180" spans="1:17" s="15" customFormat="1" ht="15.75" customHeight="1" x14ac:dyDescent="0.25">
      <c r="A180" s="64">
        <v>56</v>
      </c>
      <c r="B180" s="59">
        <v>71956000</v>
      </c>
      <c r="C180" s="60" t="s">
        <v>1</v>
      </c>
      <c r="D180" s="60" t="s">
        <v>1</v>
      </c>
      <c r="E180" s="60" t="s">
        <v>81</v>
      </c>
      <c r="F180" s="43" t="s">
        <v>40</v>
      </c>
      <c r="G180" s="59" t="s">
        <v>17</v>
      </c>
      <c r="H180" s="44">
        <v>9243.7999999999993</v>
      </c>
      <c r="I180" s="38">
        <v>459</v>
      </c>
      <c r="J180" s="60" t="s">
        <v>18</v>
      </c>
      <c r="K180" s="42" t="s">
        <v>0</v>
      </c>
      <c r="L180" s="44">
        <f>L181+L182</f>
        <v>214370.06</v>
      </c>
      <c r="M180" s="44">
        <f t="shared" ref="M180:P180" si="84">M181+M182</f>
        <v>20000</v>
      </c>
      <c r="N180" s="44">
        <f t="shared" si="84"/>
        <v>0</v>
      </c>
      <c r="O180" s="44">
        <f t="shared" si="84"/>
        <v>184651.557</v>
      </c>
      <c r="P180" s="44">
        <f t="shared" si="84"/>
        <v>9718.5030000000006</v>
      </c>
      <c r="Q180" s="37">
        <f t="shared" si="70"/>
        <v>214370.06</v>
      </c>
    </row>
    <row r="181" spans="1:17" s="14" customFormat="1" ht="51.75" customHeight="1" x14ac:dyDescent="0.25">
      <c r="A181" s="65"/>
      <c r="B181" s="59">
        <v>71956000</v>
      </c>
      <c r="C181" s="60" t="s">
        <v>1</v>
      </c>
      <c r="D181" s="60"/>
      <c r="E181" s="60"/>
      <c r="F181" s="43"/>
      <c r="G181" s="59"/>
      <c r="H181" s="40"/>
      <c r="I181" s="38"/>
      <c r="J181" s="60" t="s">
        <v>20</v>
      </c>
      <c r="K181" s="41" t="s">
        <v>19</v>
      </c>
      <c r="L181" s="44">
        <v>194370.06</v>
      </c>
      <c r="M181" s="44"/>
      <c r="N181" s="44"/>
      <c r="O181" s="55">
        <f>L181*0.95</f>
        <v>184651.557</v>
      </c>
      <c r="P181" s="55">
        <f>L181*0.05</f>
        <v>9718.5030000000006</v>
      </c>
      <c r="Q181" s="37">
        <f t="shared" si="70"/>
        <v>194370.06</v>
      </c>
    </row>
    <row r="182" spans="1:17" s="14" customFormat="1" ht="110.25" customHeight="1" x14ac:dyDescent="0.25">
      <c r="A182" s="66"/>
      <c r="B182" s="59">
        <v>71956000</v>
      </c>
      <c r="C182" s="60" t="s">
        <v>1</v>
      </c>
      <c r="D182" s="60"/>
      <c r="E182" s="60"/>
      <c r="F182" s="44"/>
      <c r="G182" s="59"/>
      <c r="H182" s="40"/>
      <c r="I182" s="38"/>
      <c r="J182" s="60" t="s">
        <v>92</v>
      </c>
      <c r="K182" s="36" t="s">
        <v>59</v>
      </c>
      <c r="L182" s="44">
        <v>20000</v>
      </c>
      <c r="M182" s="44">
        <v>20000</v>
      </c>
      <c r="N182" s="45"/>
      <c r="O182" s="45"/>
      <c r="P182" s="55"/>
      <c r="Q182" s="37">
        <f t="shared" si="70"/>
        <v>20000</v>
      </c>
    </row>
    <row r="183" spans="1:17" s="14" customFormat="1" ht="15.75" customHeight="1" x14ac:dyDescent="0.25">
      <c r="A183" s="64">
        <v>57</v>
      </c>
      <c r="B183" s="59">
        <v>71956000</v>
      </c>
      <c r="C183" s="60" t="s">
        <v>1</v>
      </c>
      <c r="D183" s="60" t="s">
        <v>1</v>
      </c>
      <c r="E183" s="60" t="s">
        <v>81</v>
      </c>
      <c r="F183" s="43" t="s">
        <v>43</v>
      </c>
      <c r="G183" s="59" t="s">
        <v>17</v>
      </c>
      <c r="H183" s="44">
        <v>7419</v>
      </c>
      <c r="I183" s="38">
        <v>206</v>
      </c>
      <c r="J183" s="60" t="s">
        <v>18</v>
      </c>
      <c r="K183" s="42" t="s">
        <v>0</v>
      </c>
      <c r="L183" s="44">
        <f>L184+L185</f>
        <v>172103.01</v>
      </c>
      <c r="M183" s="44">
        <f t="shared" ref="M183:P183" si="85">M184+M185</f>
        <v>20000</v>
      </c>
      <c r="N183" s="44">
        <f t="shared" si="85"/>
        <v>0</v>
      </c>
      <c r="O183" s="44">
        <f t="shared" si="85"/>
        <v>144497.85949999999</v>
      </c>
      <c r="P183" s="44">
        <f t="shared" si="85"/>
        <v>7605.1505000000006</v>
      </c>
      <c r="Q183" s="37">
        <f t="shared" si="70"/>
        <v>172103.00999999998</v>
      </c>
    </row>
    <row r="184" spans="1:17" s="14" customFormat="1" ht="51.75" customHeight="1" x14ac:dyDescent="0.25">
      <c r="A184" s="65"/>
      <c r="B184" s="59">
        <v>71956000</v>
      </c>
      <c r="C184" s="60" t="s">
        <v>1</v>
      </c>
      <c r="D184" s="60"/>
      <c r="E184" s="60"/>
      <c r="F184" s="43"/>
      <c r="G184" s="59"/>
      <c r="H184" s="40"/>
      <c r="I184" s="38"/>
      <c r="J184" s="60" t="s">
        <v>20</v>
      </c>
      <c r="K184" s="41" t="s">
        <v>19</v>
      </c>
      <c r="L184" s="44">
        <v>152103.01</v>
      </c>
      <c r="M184" s="44"/>
      <c r="N184" s="44"/>
      <c r="O184" s="55">
        <f>L184*0.95</f>
        <v>144497.85949999999</v>
      </c>
      <c r="P184" s="55">
        <f>L184*0.05</f>
        <v>7605.1505000000006</v>
      </c>
      <c r="Q184" s="37">
        <f t="shared" si="70"/>
        <v>152103.00999999998</v>
      </c>
    </row>
    <row r="185" spans="1:17" s="14" customFormat="1" ht="110.25" customHeight="1" x14ac:dyDescent="0.25">
      <c r="A185" s="66"/>
      <c r="B185" s="59">
        <v>71956000</v>
      </c>
      <c r="C185" s="60" t="s">
        <v>1</v>
      </c>
      <c r="D185" s="60"/>
      <c r="E185" s="60"/>
      <c r="F185" s="44"/>
      <c r="G185" s="59"/>
      <c r="H185" s="40"/>
      <c r="I185" s="38"/>
      <c r="J185" s="60" t="s">
        <v>92</v>
      </c>
      <c r="K185" s="36" t="s">
        <v>59</v>
      </c>
      <c r="L185" s="44">
        <v>20000</v>
      </c>
      <c r="M185" s="44">
        <v>20000</v>
      </c>
      <c r="N185" s="45"/>
      <c r="O185" s="45"/>
      <c r="P185" s="55"/>
      <c r="Q185" s="37">
        <f t="shared" si="70"/>
        <v>20000</v>
      </c>
    </row>
    <row r="186" spans="1:17" s="15" customFormat="1" ht="15.75" customHeight="1" x14ac:dyDescent="0.25">
      <c r="A186" s="64">
        <v>58</v>
      </c>
      <c r="B186" s="59">
        <v>71956000</v>
      </c>
      <c r="C186" s="60" t="s">
        <v>1</v>
      </c>
      <c r="D186" s="60" t="s">
        <v>1</v>
      </c>
      <c r="E186" s="60" t="s">
        <v>81</v>
      </c>
      <c r="F186" s="38" t="s">
        <v>22</v>
      </c>
      <c r="G186" s="59" t="s">
        <v>17</v>
      </c>
      <c r="H186" s="44">
        <v>7435.3</v>
      </c>
      <c r="I186" s="38">
        <v>221</v>
      </c>
      <c r="J186" s="60" t="s">
        <v>18</v>
      </c>
      <c r="K186" s="42" t="s">
        <v>0</v>
      </c>
      <c r="L186" s="44">
        <f>L187+L188</f>
        <v>165440.72</v>
      </c>
      <c r="M186" s="44">
        <f t="shared" ref="M186:P186" si="86">M187+M188</f>
        <v>20000</v>
      </c>
      <c r="N186" s="44">
        <f t="shared" si="86"/>
        <v>0</v>
      </c>
      <c r="O186" s="44">
        <f t="shared" si="86"/>
        <v>138168.68400000001</v>
      </c>
      <c r="P186" s="44">
        <f t="shared" si="86"/>
        <v>7272.0360000000001</v>
      </c>
      <c r="Q186" s="37">
        <f t="shared" si="70"/>
        <v>165440.72</v>
      </c>
    </row>
    <row r="187" spans="1:17" s="15" customFormat="1" ht="51.75" customHeight="1" x14ac:dyDescent="0.25">
      <c r="A187" s="65"/>
      <c r="B187" s="59">
        <v>71956000</v>
      </c>
      <c r="C187" s="60" t="s">
        <v>1</v>
      </c>
      <c r="D187" s="60"/>
      <c r="E187" s="60"/>
      <c r="F187" s="43"/>
      <c r="G187" s="59"/>
      <c r="H187" s="40"/>
      <c r="I187" s="38"/>
      <c r="J187" s="60" t="s">
        <v>20</v>
      </c>
      <c r="K187" s="41" t="s">
        <v>19</v>
      </c>
      <c r="L187" s="44">
        <v>145440.72</v>
      </c>
      <c r="M187" s="44"/>
      <c r="N187" s="44"/>
      <c r="O187" s="55">
        <f>L187*0.95</f>
        <v>138168.68400000001</v>
      </c>
      <c r="P187" s="55">
        <f>L187*0.05</f>
        <v>7272.0360000000001</v>
      </c>
      <c r="Q187" s="37">
        <f t="shared" si="70"/>
        <v>145440.72</v>
      </c>
    </row>
    <row r="188" spans="1:17" s="14" customFormat="1" ht="110.25" customHeight="1" x14ac:dyDescent="0.25">
      <c r="A188" s="66"/>
      <c r="B188" s="59">
        <v>71956000</v>
      </c>
      <c r="C188" s="60" t="s">
        <v>1</v>
      </c>
      <c r="D188" s="60"/>
      <c r="E188" s="60"/>
      <c r="F188" s="44"/>
      <c r="G188" s="59"/>
      <c r="H188" s="40"/>
      <c r="I188" s="38"/>
      <c r="J188" s="60" t="s">
        <v>92</v>
      </c>
      <c r="K188" s="36" t="s">
        <v>59</v>
      </c>
      <c r="L188" s="44">
        <v>20000</v>
      </c>
      <c r="M188" s="44">
        <v>20000</v>
      </c>
      <c r="N188" s="45"/>
      <c r="O188" s="45"/>
      <c r="P188" s="55"/>
      <c r="Q188" s="37">
        <f t="shared" si="70"/>
        <v>20000</v>
      </c>
    </row>
    <row r="189" spans="1:17" s="14" customFormat="1" ht="15.75" customHeight="1" x14ac:dyDescent="0.25">
      <c r="A189" s="64">
        <v>59</v>
      </c>
      <c r="B189" s="59">
        <v>71956000</v>
      </c>
      <c r="C189" s="60" t="s">
        <v>1</v>
      </c>
      <c r="D189" s="60" t="s">
        <v>1</v>
      </c>
      <c r="E189" s="60" t="s">
        <v>81</v>
      </c>
      <c r="F189" s="43" t="s">
        <v>79</v>
      </c>
      <c r="G189" s="59" t="s">
        <v>17</v>
      </c>
      <c r="H189" s="44">
        <v>4944.8</v>
      </c>
      <c r="I189" s="38">
        <v>159</v>
      </c>
      <c r="J189" s="60" t="s">
        <v>18</v>
      </c>
      <c r="K189" s="42" t="s">
        <v>0</v>
      </c>
      <c r="L189" s="44">
        <f>L190+L191</f>
        <v>145696.47999999998</v>
      </c>
      <c r="M189" s="44">
        <f t="shared" ref="M189:P189" si="87">M190+M191</f>
        <v>20000</v>
      </c>
      <c r="N189" s="44">
        <f t="shared" si="87"/>
        <v>0</v>
      </c>
      <c r="O189" s="44">
        <f t="shared" si="87"/>
        <v>119411.65599999999</v>
      </c>
      <c r="P189" s="44">
        <f t="shared" si="87"/>
        <v>6284.8240000000005</v>
      </c>
      <c r="Q189" s="37">
        <f t="shared" si="70"/>
        <v>145696.47999999998</v>
      </c>
    </row>
    <row r="190" spans="1:17" s="14" customFormat="1" ht="51.75" customHeight="1" x14ac:dyDescent="0.25">
      <c r="A190" s="65"/>
      <c r="B190" s="59">
        <v>71956000</v>
      </c>
      <c r="C190" s="60" t="s">
        <v>1</v>
      </c>
      <c r="D190" s="60"/>
      <c r="E190" s="60"/>
      <c r="F190" s="43"/>
      <c r="G190" s="59"/>
      <c r="H190" s="40"/>
      <c r="I190" s="38"/>
      <c r="J190" s="60" t="s">
        <v>20</v>
      </c>
      <c r="K190" s="41" t="s">
        <v>19</v>
      </c>
      <c r="L190" s="44">
        <v>125696.48</v>
      </c>
      <c r="M190" s="44"/>
      <c r="N190" s="44"/>
      <c r="O190" s="55">
        <f>L190*0.95</f>
        <v>119411.65599999999</v>
      </c>
      <c r="P190" s="55">
        <f>L190*0.05</f>
        <v>6284.8240000000005</v>
      </c>
      <c r="Q190" s="37">
        <f t="shared" si="70"/>
        <v>125696.47999999998</v>
      </c>
    </row>
    <row r="191" spans="1:17" s="9" customFormat="1" ht="110.25" customHeight="1" x14ac:dyDescent="0.25">
      <c r="A191" s="66"/>
      <c r="B191" s="59">
        <v>71956000</v>
      </c>
      <c r="C191" s="60" t="s">
        <v>1</v>
      </c>
      <c r="D191" s="60"/>
      <c r="E191" s="60"/>
      <c r="F191" s="44"/>
      <c r="G191" s="59"/>
      <c r="H191" s="40"/>
      <c r="I191" s="38"/>
      <c r="J191" s="60" t="s">
        <v>92</v>
      </c>
      <c r="K191" s="36" t="s">
        <v>59</v>
      </c>
      <c r="L191" s="44">
        <v>20000</v>
      </c>
      <c r="M191" s="44">
        <v>20000</v>
      </c>
      <c r="N191" s="45"/>
      <c r="O191" s="45"/>
      <c r="P191" s="55"/>
      <c r="Q191" s="37">
        <f t="shared" si="70"/>
        <v>20000</v>
      </c>
    </row>
    <row r="192" spans="1:17" s="8" customFormat="1" ht="18.75" customHeight="1" x14ac:dyDescent="0.3">
      <c r="A192" s="64">
        <v>60</v>
      </c>
      <c r="B192" s="59">
        <v>71956000</v>
      </c>
      <c r="C192" s="60" t="s">
        <v>1</v>
      </c>
      <c r="D192" s="60" t="s">
        <v>1</v>
      </c>
      <c r="E192" s="60" t="s">
        <v>81</v>
      </c>
      <c r="F192" s="43" t="s">
        <v>58</v>
      </c>
      <c r="G192" s="59" t="s">
        <v>17</v>
      </c>
      <c r="H192" s="44">
        <v>7769.2</v>
      </c>
      <c r="I192" s="38">
        <v>328</v>
      </c>
      <c r="J192" s="60" t="s">
        <v>18</v>
      </c>
      <c r="K192" s="42" t="s">
        <v>0</v>
      </c>
      <c r="L192" s="44">
        <f>L193+L194</f>
        <v>173059.68</v>
      </c>
      <c r="M192" s="44">
        <f t="shared" ref="M192:P192" si="88">M193+M194</f>
        <v>20000</v>
      </c>
      <c r="N192" s="44">
        <f t="shared" si="88"/>
        <v>0</v>
      </c>
      <c r="O192" s="44">
        <f t="shared" si="88"/>
        <v>145406.696</v>
      </c>
      <c r="P192" s="44">
        <f t="shared" si="88"/>
        <v>7652.9840000000004</v>
      </c>
      <c r="Q192" s="37">
        <f t="shared" si="70"/>
        <v>173059.68</v>
      </c>
    </row>
    <row r="193" spans="1:64" s="8" customFormat="1" ht="51.75" customHeight="1" x14ac:dyDescent="0.3">
      <c r="A193" s="65"/>
      <c r="B193" s="59">
        <v>71956000</v>
      </c>
      <c r="C193" s="60" t="s">
        <v>1</v>
      </c>
      <c r="D193" s="60"/>
      <c r="E193" s="60"/>
      <c r="F193" s="43"/>
      <c r="G193" s="59"/>
      <c r="H193" s="40"/>
      <c r="I193" s="38"/>
      <c r="J193" s="60" t="s">
        <v>20</v>
      </c>
      <c r="K193" s="41" t="s">
        <v>19</v>
      </c>
      <c r="L193" s="44">
        <v>153059.68</v>
      </c>
      <c r="M193" s="44"/>
      <c r="N193" s="44"/>
      <c r="O193" s="55">
        <f>L193*0.95</f>
        <v>145406.696</v>
      </c>
      <c r="P193" s="55">
        <f>L193*0.05</f>
        <v>7652.9840000000004</v>
      </c>
      <c r="Q193" s="37">
        <f t="shared" si="70"/>
        <v>153059.68</v>
      </c>
    </row>
    <row r="194" spans="1:64" s="7" customFormat="1" ht="110.25" customHeight="1" x14ac:dyDescent="0.25">
      <c r="A194" s="66"/>
      <c r="B194" s="59">
        <v>71956000</v>
      </c>
      <c r="C194" s="60" t="s">
        <v>1</v>
      </c>
      <c r="D194" s="60"/>
      <c r="E194" s="60"/>
      <c r="F194" s="44"/>
      <c r="G194" s="59"/>
      <c r="H194" s="40"/>
      <c r="I194" s="38"/>
      <c r="J194" s="60" t="s">
        <v>92</v>
      </c>
      <c r="K194" s="36" t="s">
        <v>59</v>
      </c>
      <c r="L194" s="44">
        <v>20000</v>
      </c>
      <c r="M194" s="44">
        <v>20000</v>
      </c>
      <c r="N194" s="45"/>
      <c r="O194" s="45"/>
      <c r="P194" s="55"/>
      <c r="Q194" s="37">
        <f t="shared" si="70"/>
        <v>20000</v>
      </c>
    </row>
    <row r="195" spans="1:64" s="7" customFormat="1" ht="15.75" customHeight="1" x14ac:dyDescent="0.25">
      <c r="A195" s="64">
        <v>61</v>
      </c>
      <c r="B195" s="59">
        <v>71956000</v>
      </c>
      <c r="C195" s="60" t="s">
        <v>1</v>
      </c>
      <c r="D195" s="60" t="s">
        <v>1</v>
      </c>
      <c r="E195" s="60" t="s">
        <v>31</v>
      </c>
      <c r="F195" s="43" t="s">
        <v>53</v>
      </c>
      <c r="G195" s="59" t="s">
        <v>17</v>
      </c>
      <c r="H195" s="44">
        <v>2153.6999999999998</v>
      </c>
      <c r="I195" s="38">
        <v>65</v>
      </c>
      <c r="J195" s="60" t="s">
        <v>18</v>
      </c>
      <c r="K195" s="42" t="s">
        <v>0</v>
      </c>
      <c r="L195" s="44">
        <f>L196+L197</f>
        <v>259522.27</v>
      </c>
      <c r="M195" s="44">
        <f t="shared" ref="M195:P195" si="89">M196+M197</f>
        <v>20000</v>
      </c>
      <c r="N195" s="44">
        <f t="shared" si="89"/>
        <v>0</v>
      </c>
      <c r="O195" s="44">
        <f t="shared" si="89"/>
        <v>227546.15649999998</v>
      </c>
      <c r="P195" s="44">
        <f t="shared" si="89"/>
        <v>11976.113499999999</v>
      </c>
      <c r="Q195" s="37">
        <f t="shared" si="70"/>
        <v>259522.27</v>
      </c>
    </row>
    <row r="196" spans="1:64" s="7" customFormat="1" ht="51.75" customHeight="1" x14ac:dyDescent="0.25">
      <c r="A196" s="65"/>
      <c r="B196" s="59">
        <v>71956000</v>
      </c>
      <c r="C196" s="60" t="s">
        <v>1</v>
      </c>
      <c r="D196" s="60"/>
      <c r="E196" s="60"/>
      <c r="F196" s="43"/>
      <c r="G196" s="59"/>
      <c r="H196" s="40"/>
      <c r="I196" s="38"/>
      <c r="J196" s="60" t="s">
        <v>20</v>
      </c>
      <c r="K196" s="41" t="s">
        <v>19</v>
      </c>
      <c r="L196" s="44">
        <v>239522.27</v>
      </c>
      <c r="M196" s="44"/>
      <c r="N196" s="44"/>
      <c r="O196" s="55">
        <f>L196*0.95</f>
        <v>227546.15649999998</v>
      </c>
      <c r="P196" s="55">
        <f>L196*0.05</f>
        <v>11976.113499999999</v>
      </c>
      <c r="Q196" s="37">
        <f t="shared" si="70"/>
        <v>239522.27</v>
      </c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1:64" s="16" customFormat="1" ht="110.25" customHeight="1" x14ac:dyDescent="0.25">
      <c r="A197" s="66"/>
      <c r="B197" s="59">
        <v>71956000</v>
      </c>
      <c r="C197" s="60" t="s">
        <v>1</v>
      </c>
      <c r="D197" s="60"/>
      <c r="E197" s="60"/>
      <c r="F197" s="44"/>
      <c r="G197" s="59"/>
      <c r="H197" s="40"/>
      <c r="I197" s="38"/>
      <c r="J197" s="60" t="s">
        <v>92</v>
      </c>
      <c r="K197" s="36" t="s">
        <v>59</v>
      </c>
      <c r="L197" s="44">
        <v>20000</v>
      </c>
      <c r="M197" s="44">
        <v>20000</v>
      </c>
      <c r="N197" s="45"/>
      <c r="O197" s="45"/>
      <c r="P197" s="55"/>
      <c r="Q197" s="37">
        <f t="shared" si="70"/>
        <v>20000</v>
      </c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5"/>
    </row>
    <row r="198" spans="1:64" s="16" customFormat="1" ht="15.75" customHeight="1" x14ac:dyDescent="0.25">
      <c r="A198" s="64">
        <v>62</v>
      </c>
      <c r="B198" s="59">
        <v>71956000</v>
      </c>
      <c r="C198" s="60" t="s">
        <v>1</v>
      </c>
      <c r="D198" s="60" t="s">
        <v>1</v>
      </c>
      <c r="E198" s="60" t="s">
        <v>54</v>
      </c>
      <c r="F198" s="43" t="s">
        <v>45</v>
      </c>
      <c r="G198" s="59" t="s">
        <v>17</v>
      </c>
      <c r="H198" s="44">
        <v>11577.5</v>
      </c>
      <c r="I198" s="38">
        <v>381</v>
      </c>
      <c r="J198" s="60" t="s">
        <v>18</v>
      </c>
      <c r="K198" s="42" t="s">
        <v>0</v>
      </c>
      <c r="L198" s="44">
        <f>L199+L200</f>
        <v>437159</v>
      </c>
      <c r="M198" s="44">
        <f t="shared" ref="M198:P198" si="90">M199+M200</f>
        <v>20000</v>
      </c>
      <c r="N198" s="44">
        <f t="shared" si="90"/>
        <v>0</v>
      </c>
      <c r="O198" s="44">
        <f t="shared" si="90"/>
        <v>396301.05</v>
      </c>
      <c r="P198" s="44">
        <f t="shared" si="90"/>
        <v>20857.95</v>
      </c>
      <c r="Q198" s="37">
        <f t="shared" si="70"/>
        <v>437159</v>
      </c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5"/>
    </row>
    <row r="199" spans="1:64" s="16" customFormat="1" ht="51.75" customHeight="1" x14ac:dyDescent="0.25">
      <c r="A199" s="65"/>
      <c r="B199" s="59">
        <v>71956000</v>
      </c>
      <c r="C199" s="60" t="s">
        <v>1</v>
      </c>
      <c r="D199" s="60"/>
      <c r="E199" s="60"/>
      <c r="F199" s="43"/>
      <c r="G199" s="59"/>
      <c r="H199" s="40"/>
      <c r="I199" s="38"/>
      <c r="J199" s="60" t="s">
        <v>20</v>
      </c>
      <c r="K199" s="41" t="s">
        <v>19</v>
      </c>
      <c r="L199" s="44">
        <v>417159</v>
      </c>
      <c r="M199" s="44"/>
      <c r="N199" s="44"/>
      <c r="O199" s="55">
        <f>L199*0.95</f>
        <v>396301.05</v>
      </c>
      <c r="P199" s="55">
        <f>L199*0.05</f>
        <v>20857.95</v>
      </c>
      <c r="Q199" s="37">
        <f t="shared" si="70"/>
        <v>417159</v>
      </c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5"/>
    </row>
    <row r="200" spans="1:64" s="16" customFormat="1" ht="110.25" customHeight="1" x14ac:dyDescent="0.25">
      <c r="A200" s="66"/>
      <c r="B200" s="59">
        <v>71956000</v>
      </c>
      <c r="C200" s="60" t="s">
        <v>1</v>
      </c>
      <c r="D200" s="60"/>
      <c r="E200" s="60"/>
      <c r="F200" s="44"/>
      <c r="G200" s="59"/>
      <c r="H200" s="40"/>
      <c r="I200" s="38"/>
      <c r="J200" s="60" t="s">
        <v>92</v>
      </c>
      <c r="K200" s="36" t="s">
        <v>59</v>
      </c>
      <c r="L200" s="44">
        <v>20000</v>
      </c>
      <c r="M200" s="44">
        <v>20000</v>
      </c>
      <c r="N200" s="45"/>
      <c r="O200" s="45"/>
      <c r="P200" s="55"/>
      <c r="Q200" s="37">
        <f t="shared" si="70"/>
        <v>20000</v>
      </c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5"/>
    </row>
    <row r="201" spans="1:64" s="9" customFormat="1" ht="18.75" customHeight="1" x14ac:dyDescent="0.25">
      <c r="A201" s="64">
        <v>63</v>
      </c>
      <c r="B201" s="59">
        <v>71956000</v>
      </c>
      <c r="C201" s="60" t="s">
        <v>1</v>
      </c>
      <c r="D201" s="60" t="s">
        <v>1</v>
      </c>
      <c r="E201" s="60" t="s">
        <v>54</v>
      </c>
      <c r="F201" s="43" t="s">
        <v>55</v>
      </c>
      <c r="G201" s="59" t="s">
        <v>17</v>
      </c>
      <c r="H201" s="44">
        <v>2110.5</v>
      </c>
      <c r="I201" s="38">
        <v>60</v>
      </c>
      <c r="J201" s="60" t="s">
        <v>18</v>
      </c>
      <c r="K201" s="42" t="s">
        <v>0</v>
      </c>
      <c r="L201" s="44">
        <f>L202+L203</f>
        <v>110503.79</v>
      </c>
      <c r="M201" s="44">
        <f t="shared" ref="M201:P201" si="91">M202+M203</f>
        <v>20000</v>
      </c>
      <c r="N201" s="44">
        <f t="shared" si="91"/>
        <v>0</v>
      </c>
      <c r="O201" s="44">
        <f t="shared" si="91"/>
        <v>85978.600499999986</v>
      </c>
      <c r="P201" s="44">
        <f t="shared" si="91"/>
        <v>4525.1894999999995</v>
      </c>
      <c r="Q201" s="37">
        <f t="shared" si="70"/>
        <v>110503.78999999998</v>
      </c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</row>
    <row r="202" spans="1:64" s="6" customFormat="1" ht="51.75" customHeight="1" x14ac:dyDescent="0.25">
      <c r="A202" s="65"/>
      <c r="B202" s="59">
        <v>71956000</v>
      </c>
      <c r="C202" s="60" t="s">
        <v>1</v>
      </c>
      <c r="D202" s="60"/>
      <c r="E202" s="60"/>
      <c r="F202" s="43"/>
      <c r="G202" s="59"/>
      <c r="H202" s="40"/>
      <c r="I202" s="38"/>
      <c r="J202" s="60" t="s">
        <v>20</v>
      </c>
      <c r="K202" s="41" t="s">
        <v>19</v>
      </c>
      <c r="L202" s="44">
        <v>90503.79</v>
      </c>
      <c r="M202" s="44"/>
      <c r="N202" s="44"/>
      <c r="O202" s="55">
        <f>L202*0.95</f>
        <v>85978.600499999986</v>
      </c>
      <c r="P202" s="55">
        <f>L202*0.05</f>
        <v>4525.1894999999995</v>
      </c>
      <c r="Q202" s="37">
        <f t="shared" si="70"/>
        <v>90503.789999999979</v>
      </c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</row>
    <row r="203" spans="1:64" s="10" customFormat="1" ht="110.25" customHeight="1" x14ac:dyDescent="0.25">
      <c r="A203" s="66"/>
      <c r="B203" s="59">
        <v>71956000</v>
      </c>
      <c r="C203" s="60" t="s">
        <v>1</v>
      </c>
      <c r="D203" s="60"/>
      <c r="E203" s="60"/>
      <c r="F203" s="44"/>
      <c r="G203" s="59"/>
      <c r="H203" s="40"/>
      <c r="I203" s="38"/>
      <c r="J203" s="60" t="s">
        <v>92</v>
      </c>
      <c r="K203" s="36" t="s">
        <v>59</v>
      </c>
      <c r="L203" s="44">
        <v>20000</v>
      </c>
      <c r="M203" s="44">
        <v>20000</v>
      </c>
      <c r="N203" s="45"/>
      <c r="O203" s="45"/>
      <c r="P203" s="55"/>
      <c r="Q203" s="37">
        <f t="shared" ref="Q203:Q206" si="92">M203+N203+O203+P203</f>
        <v>20000</v>
      </c>
    </row>
    <row r="204" spans="1:64" s="10" customFormat="1" ht="18.75" customHeight="1" x14ac:dyDescent="0.25">
      <c r="A204" s="64">
        <v>64</v>
      </c>
      <c r="B204" s="59">
        <v>71956000</v>
      </c>
      <c r="C204" s="60" t="s">
        <v>1</v>
      </c>
      <c r="D204" s="60" t="s">
        <v>1</v>
      </c>
      <c r="E204" s="60" t="s">
        <v>54</v>
      </c>
      <c r="F204" s="43" t="s">
        <v>56</v>
      </c>
      <c r="G204" s="59" t="s">
        <v>17</v>
      </c>
      <c r="H204" s="44">
        <v>1012.9</v>
      </c>
      <c r="I204" s="38">
        <v>46</v>
      </c>
      <c r="J204" s="60" t="s">
        <v>18</v>
      </c>
      <c r="K204" s="42" t="s">
        <v>0</v>
      </c>
      <c r="L204" s="44">
        <f>L205+L206</f>
        <v>96703.98</v>
      </c>
      <c r="M204" s="44">
        <f t="shared" ref="M204:P204" si="93">M205+M206</f>
        <v>20000</v>
      </c>
      <c r="N204" s="44">
        <f t="shared" si="93"/>
        <v>0</v>
      </c>
      <c r="O204" s="44">
        <f t="shared" si="93"/>
        <v>72868.780999999988</v>
      </c>
      <c r="P204" s="44">
        <f t="shared" si="93"/>
        <v>3835.1990000000001</v>
      </c>
      <c r="Q204" s="37">
        <f t="shared" si="92"/>
        <v>96703.979999999981</v>
      </c>
    </row>
    <row r="205" spans="1:64" s="11" customFormat="1" ht="51.75" customHeight="1" x14ac:dyDescent="0.25">
      <c r="A205" s="65"/>
      <c r="B205" s="59">
        <v>71956000</v>
      </c>
      <c r="C205" s="60" t="s">
        <v>1</v>
      </c>
      <c r="D205" s="60"/>
      <c r="E205" s="60"/>
      <c r="F205" s="43"/>
      <c r="G205" s="59"/>
      <c r="H205" s="40"/>
      <c r="I205" s="38"/>
      <c r="J205" s="60" t="s">
        <v>20</v>
      </c>
      <c r="K205" s="41" t="s">
        <v>19</v>
      </c>
      <c r="L205" s="44">
        <v>76703.98</v>
      </c>
      <c r="M205" s="44"/>
      <c r="N205" s="44"/>
      <c r="O205" s="55">
        <f>L205*0.95</f>
        <v>72868.780999999988</v>
      </c>
      <c r="P205" s="55">
        <f>L205*0.05</f>
        <v>3835.1990000000001</v>
      </c>
      <c r="Q205" s="37">
        <f t="shared" si="92"/>
        <v>76703.979999999981</v>
      </c>
    </row>
    <row r="206" spans="1:64" s="11" customFormat="1" ht="110.25" customHeight="1" x14ac:dyDescent="0.25">
      <c r="A206" s="66"/>
      <c r="B206" s="59">
        <v>71956000</v>
      </c>
      <c r="C206" s="60" t="s">
        <v>1</v>
      </c>
      <c r="D206" s="60"/>
      <c r="E206" s="60"/>
      <c r="F206" s="44"/>
      <c r="G206" s="59"/>
      <c r="H206" s="40"/>
      <c r="I206" s="38"/>
      <c r="J206" s="60" t="s">
        <v>92</v>
      </c>
      <c r="K206" s="36" t="s">
        <v>59</v>
      </c>
      <c r="L206" s="44">
        <v>20000</v>
      </c>
      <c r="M206" s="44">
        <v>20000</v>
      </c>
      <c r="N206" s="45"/>
      <c r="O206" s="45"/>
      <c r="P206" s="55"/>
      <c r="Q206" s="37">
        <f t="shared" si="92"/>
        <v>20000</v>
      </c>
    </row>
    <row r="207" spans="1:64" ht="26.25" x14ac:dyDescent="0.25">
      <c r="Q207" s="20"/>
    </row>
  </sheetData>
  <autoFilter ref="A11:BL206"/>
  <mergeCells count="86">
    <mergeCell ref="A159:A161"/>
    <mergeCell ref="A123:A125"/>
    <mergeCell ref="A126:A128"/>
    <mergeCell ref="A129:A131"/>
    <mergeCell ref="A201:A203"/>
    <mergeCell ref="A147:A149"/>
    <mergeCell ref="A101:A104"/>
    <mergeCell ref="A162:A164"/>
    <mergeCell ref="A81:A83"/>
    <mergeCell ref="A59:A61"/>
    <mergeCell ref="A62:A64"/>
    <mergeCell ref="A65:A67"/>
    <mergeCell ref="A68:A70"/>
    <mergeCell ref="A120:A122"/>
    <mergeCell ref="A145:A146"/>
    <mergeCell ref="A141:A142"/>
    <mergeCell ref="A49:A52"/>
    <mergeCell ref="A94:A97"/>
    <mergeCell ref="A143:A144"/>
    <mergeCell ref="A165:A167"/>
    <mergeCell ref="A91:A93"/>
    <mergeCell ref="A53:A55"/>
    <mergeCell ref="A108:A110"/>
    <mergeCell ref="A30:A32"/>
    <mergeCell ref="A33:A36"/>
    <mergeCell ref="A37:A39"/>
    <mergeCell ref="A192:A194"/>
    <mergeCell ref="A198:A200"/>
    <mergeCell ref="A84:A87"/>
    <mergeCell ref="A88:A90"/>
    <mergeCell ref="A98:A100"/>
    <mergeCell ref="A17:A20"/>
    <mergeCell ref="A21:A23"/>
    <mergeCell ref="A40:A42"/>
    <mergeCell ref="A43:A45"/>
    <mergeCell ref="A56:A58"/>
    <mergeCell ref="A71:A73"/>
    <mergeCell ref="A74:A76"/>
    <mergeCell ref="A77:A80"/>
    <mergeCell ref="A12:E12"/>
    <mergeCell ref="A24:A26"/>
    <mergeCell ref="A27:A29"/>
    <mergeCell ref="A13:I13"/>
    <mergeCell ref="A46:A48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68:A170"/>
    <mergeCell ref="A135:A137"/>
    <mergeCell ref="A138:A140"/>
    <mergeCell ref="A111:A113"/>
    <mergeCell ref="A114:A115"/>
    <mergeCell ref="A116:A117"/>
    <mergeCell ref="A118:A119"/>
    <mergeCell ref="A132:A134"/>
    <mergeCell ref="A150:A152"/>
    <mergeCell ref="A153:A155"/>
    <mergeCell ref="A171:A173"/>
    <mergeCell ref="A174:A176"/>
    <mergeCell ref="A204:A206"/>
    <mergeCell ref="A177:A179"/>
    <mergeCell ref="A189:A191"/>
    <mergeCell ref="A183:A185"/>
    <mergeCell ref="A186:A188"/>
    <mergeCell ref="A180:A182"/>
    <mergeCell ref="A105:A107"/>
    <mergeCell ref="A14:A16"/>
    <mergeCell ref="A195:A197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6" manualBreakCount="6">
    <brk id="20" max="16" man="1"/>
    <brk id="87" max="16" man="1"/>
    <brk id="128" max="16" man="1"/>
    <brk id="152" max="16" man="1"/>
    <brk id="173" max="16" man="1"/>
    <brk id="1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2020-12-29T07:01:42Z</dcterms:modified>
</cp:coreProperties>
</file>