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'2020-2022'!$A$11:$BL$65</definedName>
    <definedName name="_xlnm.Print_Titles" localSheetId="0">'2020-2022'!$11:$11</definedName>
    <definedName name="_xlnm.Print_Area" localSheetId="0">'2020-2022'!$A$1:$Q$65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L57" i="1" l="1"/>
  <c r="L42" i="1"/>
  <c r="L39" i="1"/>
  <c r="L36" i="1"/>
  <c r="L31" i="1"/>
  <c r="L28" i="1"/>
  <c r="L25" i="1"/>
  <c r="L22" i="1"/>
  <c r="L14" i="1"/>
  <c r="Q13" i="1" l="1"/>
  <c r="M44" i="1" l="1"/>
  <c r="Q44" i="1" s="1"/>
  <c r="M41" i="1" l="1"/>
  <c r="Q41" i="1" s="1"/>
  <c r="M38" i="1" l="1"/>
  <c r="Q38" i="1" s="1"/>
  <c r="M35" i="1" l="1"/>
  <c r="Q35" i="1" s="1"/>
  <c r="M32" i="1"/>
  <c r="M24" i="1" l="1"/>
  <c r="Q24" i="1" s="1"/>
  <c r="M23" i="1"/>
  <c r="Q23" i="1" l="1"/>
  <c r="M22" i="1"/>
  <c r="M21" i="1"/>
  <c r="Q21" i="1" s="1"/>
  <c r="M18" i="1"/>
  <c r="Q18" i="1" s="1"/>
  <c r="M17" i="1"/>
  <c r="Q17" i="1" s="1"/>
  <c r="M16" i="1"/>
  <c r="Q16" i="1" s="1"/>
  <c r="M15" i="1"/>
  <c r="Q15" i="1" l="1"/>
  <c r="N14" i="1" l="1"/>
  <c r="N22" i="1"/>
  <c r="O22" i="1"/>
  <c r="P22" i="1"/>
  <c r="N31" i="1"/>
  <c r="N36" i="1"/>
  <c r="O36" i="1"/>
  <c r="P36" i="1"/>
  <c r="N39" i="1"/>
  <c r="O39" i="1"/>
  <c r="P39" i="1"/>
  <c r="N42" i="1"/>
  <c r="O42" i="1"/>
  <c r="P42" i="1"/>
  <c r="Q22" i="1" l="1"/>
  <c r="P64" i="1" l="1"/>
  <c r="O64" i="1"/>
  <c r="P61" i="1"/>
  <c r="O61" i="1"/>
  <c r="P58" i="1"/>
  <c r="O58" i="1"/>
  <c r="P55" i="1"/>
  <c r="O55" i="1"/>
  <c r="P52" i="1"/>
  <c r="O52" i="1"/>
  <c r="P49" i="1"/>
  <c r="O49" i="1"/>
  <c r="P46" i="1"/>
  <c r="O46" i="1"/>
  <c r="P33" i="1"/>
  <c r="P31" i="1" s="1"/>
  <c r="O33" i="1"/>
  <c r="O31" i="1" s="1"/>
  <c r="P29" i="1"/>
  <c r="O29" i="1"/>
  <c r="P26" i="1"/>
  <c r="O26" i="1"/>
  <c r="P19" i="1"/>
  <c r="P14" i="1" s="1"/>
  <c r="O19" i="1"/>
  <c r="Q19" i="1" l="1"/>
  <c r="O14" i="1"/>
  <c r="N63" i="1" l="1"/>
  <c r="N60" i="1"/>
  <c r="N57" i="1"/>
  <c r="N54" i="1"/>
  <c r="N51" i="1"/>
  <c r="N48" i="1"/>
  <c r="N45" i="1"/>
  <c r="N28" i="1"/>
  <c r="N25" i="1"/>
  <c r="N12" i="1" l="1"/>
  <c r="M65" i="1" l="1"/>
  <c r="L63" i="1"/>
  <c r="M53" i="1"/>
  <c r="L51" i="1"/>
  <c r="P63" i="1" l="1"/>
  <c r="O63" i="1"/>
  <c r="O51" i="1"/>
  <c r="Q53" i="1"/>
  <c r="M51" i="1"/>
  <c r="M63" i="1"/>
  <c r="Q65" i="1"/>
  <c r="P51" i="1"/>
  <c r="Q51" i="1" l="1"/>
  <c r="Q52" i="1"/>
  <c r="Q64" i="1"/>
  <c r="Q63" i="1"/>
  <c r="L60" i="1" l="1"/>
  <c r="L45" i="1"/>
  <c r="L48" i="1"/>
  <c r="L54" i="1"/>
  <c r="M43" i="1"/>
  <c r="M40" i="1"/>
  <c r="M56" i="1"/>
  <c r="M50" i="1"/>
  <c r="M47" i="1"/>
  <c r="M30" i="1"/>
  <c r="M62" i="1"/>
  <c r="M59" i="1"/>
  <c r="M37" i="1"/>
  <c r="M34" i="1"/>
  <c r="M31" i="1" s="1"/>
  <c r="Q31" i="1" s="1"/>
  <c r="M20" i="1"/>
  <c r="M27" i="1"/>
  <c r="L12" i="1" l="1"/>
  <c r="Q20" i="1"/>
  <c r="M14" i="1"/>
  <c r="Q40" i="1"/>
  <c r="M39" i="1"/>
  <c r="Q39" i="1" s="1"/>
  <c r="Q43" i="1"/>
  <c r="M42" i="1"/>
  <c r="Q42" i="1" s="1"/>
  <c r="Q37" i="1"/>
  <c r="M36" i="1"/>
  <c r="Q36" i="1" s="1"/>
  <c r="Q34" i="1"/>
  <c r="M60" i="1"/>
  <c r="Q62" i="1"/>
  <c r="M25" i="1"/>
  <c r="Q27" i="1"/>
  <c r="M45" i="1"/>
  <c r="Q47" i="1"/>
  <c r="P57" i="1"/>
  <c r="O57" i="1"/>
  <c r="P48" i="1"/>
  <c r="O48" i="1"/>
  <c r="M57" i="1"/>
  <c r="Q59" i="1"/>
  <c r="P25" i="1"/>
  <c r="O25" i="1"/>
  <c r="P54" i="1"/>
  <c r="O54" i="1"/>
  <c r="M28" i="1"/>
  <c r="Q30" i="1"/>
  <c r="M48" i="1"/>
  <c r="Q50" i="1"/>
  <c r="P60" i="1"/>
  <c r="O60" i="1"/>
  <c r="Q32" i="1"/>
  <c r="M54" i="1"/>
  <c r="Q56" i="1"/>
  <c r="P28" i="1"/>
  <c r="O28" i="1"/>
  <c r="O45" i="1"/>
  <c r="P45" i="1"/>
  <c r="P12" i="1" l="1"/>
  <c r="O12" i="1"/>
  <c r="Q14" i="1"/>
  <c r="M12" i="1"/>
  <c r="Q29" i="1"/>
  <c r="Q28" i="1"/>
  <c r="Q33" i="1"/>
  <c r="Q55" i="1"/>
  <c r="Q57" i="1"/>
  <c r="Q58" i="1"/>
  <c r="Q26" i="1"/>
  <c r="Q61" i="1"/>
  <c r="Q46" i="1"/>
  <c r="Q54" i="1"/>
  <c r="Q48" i="1"/>
  <c r="Q45" i="1"/>
  <c r="Q25" i="1"/>
  <c r="Q49" i="1"/>
  <c r="Q60" i="1"/>
  <c r="Q12" i="1" l="1"/>
</calcChain>
</file>

<file path=xl/sharedStrings.xml><?xml version="1.0" encoding="utf-8"?>
<sst xmlns="http://schemas.openxmlformats.org/spreadsheetml/2006/main" count="237" uniqueCount="51">
  <si>
    <t>Х</t>
  </si>
  <si>
    <t>г. Муравленко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</si>
  <si>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</si>
  <si>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</si>
  <si>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</si>
  <si>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</si>
  <si>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</si>
  <si>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</si>
  <si>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</si>
  <si>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</si>
  <si>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</si>
  <si>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</si>
  <si>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</si>
  <si>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</si>
  <si>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</si>
  <si>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</si>
  <si>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</si>
  <si>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</si>
  <si>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</si>
  <si>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</si>
  <si>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</si>
  <si>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</si>
  <si>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</si>
  <si>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Ленина</t>
  </si>
  <si>
    <t>услуги по строительному контролю</t>
  </si>
  <si>
    <t>ремонт крыши</t>
  </si>
  <si>
    <t>08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</si>
  <si>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</si>
  <si>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</si>
  <si>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</si>
  <si>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</si>
  <si>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</si>
  <si>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</si>
  <si>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ул. Нефтяников</t>
  </si>
  <si>
    <t>ул. Муравленко</t>
  </si>
  <si>
    <t>21</t>
  </si>
  <si>
    <t>96</t>
  </si>
  <si>
    <t>Ассигнования, не распределенные муниципальным образованием город Муравленко в 2020 году</t>
  </si>
  <si>
    <t>Итого: муниципальное образование город Муравленко за 2020 год</t>
  </si>
  <si>
    <t>ул. Новоселов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</si>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</sst>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8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Alignment="1">
      <alignment vertical="top"/>
    </xf>
    <xf numFmtId="4" fontId="12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49" fontId="7" fillId="2" borderId="1" xfId="1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/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1" xfId="1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" fontId="7" fillId="2" borderId="1" xfId="1" applyNumberFormat="1" applyFont="1" applyFill="1" applyBorder="1" applyAlignment="1">
      <alignment horizontal="center" vertical="top" wrapText="1"/>
    </xf>
    <xf numFmtId="4" fontId="8" fillId="2" borderId="1" xfId="1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4" fontId="7" fillId="0" borderId="5" xfId="0" applyNumberFormat="1" applyFont="1" applyFill="1" applyBorder="1" applyAlignment="1">
      <alignment horizontal="center" vertical="center" textRotation="90" wrapText="1"/>
    </xf>
    <xf numFmtId="4" fontId="7" fillId="0" borderId="7" xfId="0" applyNumberFormat="1" applyFont="1" applyFill="1" applyBorder="1" applyAlignment="1">
      <alignment horizontal="center" vertical="center" textRotation="90" wrapText="1"/>
    </xf>
    <xf numFmtId="4" fontId="7" fillId="0" borderId="6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3" fontId="9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6"/>
  <sheetViews>
    <sheetView tabSelected="1" view="pageBreakPreview" zoomScale="76" zoomScaleNormal="76" zoomScaleSheetLayoutView="76" zoomScalePageLayoutView="60" workbookViewId="0">
      <selection activeCell="J76" sqref="J76"/>
    </sheetView>
  </sheetViews>
  <sheetFormatPr defaultColWidth="9.140625" defaultRowHeight="15" x14ac:dyDescent="0.25"/>
  <cols>
    <col min="1" max="1" width="5.5703125" style="15" customWidth="1"/>
    <col min="2" max="2" width="14.140625" style="15" customWidth="1"/>
    <col min="3" max="3" width="28.85546875" style="13" customWidth="1"/>
    <col min="4" max="4" width="24.42578125" style="13" customWidth="1"/>
    <col min="5" max="5" width="36" style="13" customWidth="1"/>
    <col min="6" max="6" width="19.42578125" style="16" customWidth="1"/>
    <col min="7" max="7" width="14.28515625" style="15" customWidth="1"/>
    <col min="8" max="8" width="18.7109375" style="11" customWidth="1"/>
    <col min="9" max="9" width="15.5703125" style="17" customWidth="1"/>
    <col min="10" max="10" width="50" style="14" customWidth="1"/>
    <col min="11" max="11" width="10" style="13" customWidth="1"/>
    <col min="12" max="12" width="19.5703125" style="11" customWidth="1"/>
    <col min="13" max="13" width="21.140625" style="11" customWidth="1"/>
    <col min="14" max="14" width="14.7109375" style="11" customWidth="1"/>
    <col min="15" max="15" width="22" style="11" customWidth="1"/>
    <col min="16" max="16" width="21.5703125" style="11" customWidth="1"/>
    <col min="17" max="17" width="19.85546875" style="11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9" ht="9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9" ht="18" customHeight="1" x14ac:dyDescent="0.25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9" ht="17.45" customHeight="1" x14ac:dyDescent="0.25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ht="11.25" customHeight="1" x14ac:dyDescent="0.25">
      <c r="A5" s="38"/>
      <c r="B5" s="38"/>
      <c r="C5" s="39"/>
      <c r="D5" s="39"/>
      <c r="E5" s="39"/>
      <c r="F5" s="40"/>
      <c r="G5" s="38"/>
      <c r="H5" s="37"/>
      <c r="I5" s="41"/>
      <c r="J5" s="42"/>
      <c r="K5" s="39"/>
      <c r="L5" s="37"/>
      <c r="M5" s="37"/>
      <c r="N5" s="37"/>
      <c r="O5" s="37"/>
      <c r="P5" s="37"/>
      <c r="Q5" s="37"/>
    </row>
    <row r="6" spans="1:19" ht="62.25" customHeight="1" x14ac:dyDescent="0.25">
      <c r="A6" s="62" t="s">
        <v>11</v>
      </c>
      <c r="B6" s="62" t="s">
        <v>48</v>
      </c>
      <c r="C6" s="62" t="s">
        <v>49</v>
      </c>
      <c r="D6" s="64" t="s">
        <v>7</v>
      </c>
      <c r="E6" s="65"/>
      <c r="F6" s="65"/>
      <c r="G6" s="66"/>
      <c r="H6" s="63" t="s">
        <v>46</v>
      </c>
      <c r="I6" s="72" t="s">
        <v>12</v>
      </c>
      <c r="J6" s="62" t="s">
        <v>40</v>
      </c>
      <c r="K6" s="62"/>
      <c r="L6" s="63" t="s">
        <v>16</v>
      </c>
      <c r="M6" s="61" t="s">
        <v>43</v>
      </c>
      <c r="N6" s="61"/>
      <c r="O6" s="61"/>
      <c r="P6" s="61"/>
      <c r="Q6" s="61"/>
    </row>
    <row r="7" spans="1:19" ht="93.75" customHeight="1" x14ac:dyDescent="0.25">
      <c r="A7" s="62"/>
      <c r="B7" s="62"/>
      <c r="C7" s="62"/>
      <c r="D7" s="62" t="s">
        <v>45</v>
      </c>
      <c r="E7" s="62" t="s">
        <v>44</v>
      </c>
      <c r="F7" s="63" t="s">
        <v>13</v>
      </c>
      <c r="G7" s="62" t="s">
        <v>47</v>
      </c>
      <c r="H7" s="63"/>
      <c r="I7" s="72"/>
      <c r="J7" s="62"/>
      <c r="K7" s="62"/>
      <c r="L7" s="63"/>
      <c r="M7" s="67" t="s">
        <v>41</v>
      </c>
      <c r="N7" s="68" t="s">
        <v>10</v>
      </c>
      <c r="O7" s="71" t="s">
        <v>6</v>
      </c>
      <c r="P7" s="71" t="s">
        <v>5</v>
      </c>
      <c r="Q7" s="71" t="s">
        <v>2</v>
      </c>
    </row>
    <row r="8" spans="1:19" ht="70.5" customHeight="1" x14ac:dyDescent="0.25">
      <c r="A8" s="62"/>
      <c r="B8" s="62"/>
      <c r="C8" s="62"/>
      <c r="D8" s="62"/>
      <c r="E8" s="62"/>
      <c r="F8" s="63"/>
      <c r="G8" s="62"/>
      <c r="H8" s="63"/>
      <c r="I8" s="72"/>
      <c r="J8" s="62"/>
      <c r="K8" s="62"/>
      <c r="L8" s="63"/>
      <c r="M8" s="67"/>
      <c r="N8" s="69"/>
      <c r="O8" s="71"/>
      <c r="P8" s="71"/>
      <c r="Q8" s="71"/>
    </row>
    <row r="9" spans="1:19" ht="15.75" customHeight="1" x14ac:dyDescent="0.25">
      <c r="A9" s="62"/>
      <c r="B9" s="62"/>
      <c r="C9" s="62"/>
      <c r="D9" s="62"/>
      <c r="E9" s="62"/>
      <c r="F9" s="63"/>
      <c r="G9" s="62"/>
      <c r="H9" s="63"/>
      <c r="I9" s="72"/>
      <c r="J9" s="62"/>
      <c r="K9" s="62"/>
      <c r="L9" s="63"/>
      <c r="M9" s="67"/>
      <c r="N9" s="70"/>
      <c r="O9" s="71"/>
      <c r="P9" s="71"/>
      <c r="Q9" s="71"/>
    </row>
    <row r="10" spans="1:19" s="3" customFormat="1" ht="51" customHeight="1" x14ac:dyDescent="0.25">
      <c r="A10" s="62"/>
      <c r="B10" s="62"/>
      <c r="C10" s="62"/>
      <c r="D10" s="62"/>
      <c r="E10" s="62"/>
      <c r="F10" s="63"/>
      <c r="G10" s="62"/>
      <c r="H10" s="63"/>
      <c r="I10" s="72"/>
      <c r="J10" s="18" t="s">
        <v>4</v>
      </c>
      <c r="K10" s="19" t="s">
        <v>3</v>
      </c>
      <c r="L10" s="20" t="s">
        <v>2</v>
      </c>
      <c r="M10" s="21" t="s">
        <v>14</v>
      </c>
      <c r="N10" s="21" t="s">
        <v>14</v>
      </c>
      <c r="O10" s="21" t="s">
        <v>15</v>
      </c>
      <c r="P10" s="21" t="s">
        <v>15</v>
      </c>
      <c r="Q10" s="21" t="s">
        <v>14</v>
      </c>
      <c r="R10" s="23"/>
      <c r="S10" s="23"/>
    </row>
    <row r="11" spans="1:19" s="1" customFormat="1" ht="15.75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9">
        <v>6</v>
      </c>
      <c r="G11" s="9">
        <v>7</v>
      </c>
      <c r="H11" s="9">
        <v>8</v>
      </c>
      <c r="I11" s="9">
        <v>9</v>
      </c>
      <c r="J11" s="18">
        <v>10</v>
      </c>
      <c r="K11" s="18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10">
        <v>17</v>
      </c>
      <c r="R11" s="6"/>
      <c r="S11" s="6"/>
    </row>
    <row r="12" spans="1:19" s="6" customFormat="1" ht="18.75" customHeight="1" x14ac:dyDescent="0.25">
      <c r="A12" s="56" t="s">
        <v>38</v>
      </c>
      <c r="B12" s="57"/>
      <c r="C12" s="57"/>
      <c r="D12" s="57"/>
      <c r="E12" s="58"/>
      <c r="F12" s="26">
        <v>15</v>
      </c>
      <c r="G12" s="47" t="s">
        <v>0</v>
      </c>
      <c r="H12" s="30">
        <f>H14+H22+H25+H28+H31+H36+H39+H42+H45+H48+H54+H57+H60+H51+H63</f>
        <v>58539.880000000005</v>
      </c>
      <c r="I12" s="26">
        <f>I14+I22+I25+I28+I31+I36+I39+I42+I45+I48+I54+I57+I60+I51+I63</f>
        <v>2946</v>
      </c>
      <c r="J12" s="47" t="s">
        <v>0</v>
      </c>
      <c r="K12" s="28" t="s">
        <v>0</v>
      </c>
      <c r="L12" s="30">
        <f>L14+L22+L25+L28+L31+L36+L39+L42+L45+L48+L54+L57+L60+L51+L63</f>
        <v>47831257.68999999</v>
      </c>
      <c r="M12" s="30">
        <f>M14+M22+M25+M28+M31+M36+M39+M42+M45+M48+M54+M57+M60+M51+M63</f>
        <v>44418105</v>
      </c>
      <c r="N12" s="30">
        <f>N14+N22+N25+N28+N31+N36+N39+N42+N45+N48+N54+N57+N60+N51+N63</f>
        <v>0</v>
      </c>
      <c r="O12" s="30">
        <f>O14+O22+O25+O28+O31+O36+O39+O42+O45+O48+O54+O57+O60+O51+O63+O13</f>
        <v>3336999.9954999997</v>
      </c>
      <c r="P12" s="30">
        <f>P14+P22+P25+P28+P31+P36+P39+P42+P45+P48+P54+P57+P60+P51+P63</f>
        <v>170657.63450000001</v>
      </c>
      <c r="Q12" s="25">
        <f>M12+N12+O12+P12</f>
        <v>47925762.629999995</v>
      </c>
      <c r="R12" s="27"/>
    </row>
    <row r="13" spans="1:19" s="6" customFormat="1" ht="18.75" customHeight="1" x14ac:dyDescent="0.25">
      <c r="A13" s="52" t="s">
        <v>37</v>
      </c>
      <c r="B13" s="53"/>
      <c r="C13" s="53"/>
      <c r="D13" s="53"/>
      <c r="E13" s="53"/>
      <c r="F13" s="53"/>
      <c r="G13" s="53"/>
      <c r="H13" s="53"/>
      <c r="I13" s="54"/>
      <c r="J13" s="47" t="s">
        <v>0</v>
      </c>
      <c r="K13" s="28" t="s">
        <v>0</v>
      </c>
      <c r="L13" s="43"/>
      <c r="M13" s="43"/>
      <c r="N13" s="43"/>
      <c r="O13" s="44">
        <v>94504.94</v>
      </c>
      <c r="P13" s="43"/>
      <c r="Q13" s="25">
        <f>M13+N13+O13+P13</f>
        <v>94504.94</v>
      </c>
      <c r="R13" s="27"/>
    </row>
    <row r="14" spans="1:19" s="6" customFormat="1" ht="18.75" customHeight="1" x14ac:dyDescent="0.25">
      <c r="A14" s="49">
        <v>1</v>
      </c>
      <c r="B14" s="31">
        <v>71955000</v>
      </c>
      <c r="C14" s="46" t="s">
        <v>1</v>
      </c>
      <c r="D14" s="46" t="s">
        <v>1</v>
      </c>
      <c r="E14" s="46" t="s">
        <v>22</v>
      </c>
      <c r="F14" s="26">
        <v>17</v>
      </c>
      <c r="G14" s="28" t="s">
        <v>17</v>
      </c>
      <c r="H14" s="32">
        <v>5748.59</v>
      </c>
      <c r="I14" s="26">
        <v>322</v>
      </c>
      <c r="J14" s="48" t="s">
        <v>18</v>
      </c>
      <c r="K14" s="28" t="s">
        <v>0</v>
      </c>
      <c r="L14" s="36">
        <f>L15+L16+L17+L18+L19+L20+L21</f>
        <v>13401126.48</v>
      </c>
      <c r="M14" s="36">
        <f>M15+M16+M17+M18+M19+M20+M21</f>
        <v>13248470</v>
      </c>
      <c r="N14" s="36">
        <f t="shared" ref="N14" si="0">N15+N16+N17+N18+N19+N20+N21</f>
        <v>0</v>
      </c>
      <c r="O14" s="36">
        <f>O15+O16+O17+O18+O19+O20+O21</f>
        <v>145023.65600000002</v>
      </c>
      <c r="P14" s="36">
        <f>P15+P16+P17+P18+P19+P20+P21</f>
        <v>7632.8240000000005</v>
      </c>
      <c r="Q14" s="25">
        <f t="shared" ref="Q14:Q24" si="1">M14+N14+O14+P14</f>
        <v>13401126.479999999</v>
      </c>
    </row>
    <row r="15" spans="1:19" s="6" customFormat="1" ht="18.75" customHeight="1" x14ac:dyDescent="0.25">
      <c r="A15" s="50"/>
      <c r="B15" s="31">
        <v>71955000</v>
      </c>
      <c r="C15" s="46" t="s">
        <v>1</v>
      </c>
      <c r="D15" s="46"/>
      <c r="E15" s="46"/>
      <c r="F15" s="26"/>
      <c r="G15" s="33"/>
      <c r="H15" s="34"/>
      <c r="I15" s="26"/>
      <c r="J15" s="48" t="s">
        <v>25</v>
      </c>
      <c r="K15" s="24" t="s">
        <v>26</v>
      </c>
      <c r="L15" s="36">
        <v>8058962</v>
      </c>
      <c r="M15" s="36">
        <f t="shared" ref="M15:M18" si="2">L15</f>
        <v>8058962</v>
      </c>
      <c r="N15" s="44"/>
      <c r="O15" s="36"/>
      <c r="P15" s="44"/>
      <c r="Q15" s="25">
        <f t="shared" si="1"/>
        <v>8058962</v>
      </c>
    </row>
    <row r="16" spans="1:19" s="6" customFormat="1" ht="31.5" customHeight="1" x14ac:dyDescent="0.25">
      <c r="A16" s="50"/>
      <c r="B16" s="31">
        <v>71955000</v>
      </c>
      <c r="C16" s="46" t="s">
        <v>1</v>
      </c>
      <c r="D16" s="46"/>
      <c r="E16" s="46"/>
      <c r="F16" s="26"/>
      <c r="G16" s="33"/>
      <c r="H16" s="34"/>
      <c r="I16" s="26"/>
      <c r="J16" s="48" t="s">
        <v>31</v>
      </c>
      <c r="K16" s="24" t="s">
        <v>32</v>
      </c>
      <c r="L16" s="36">
        <v>3229912</v>
      </c>
      <c r="M16" s="36">
        <f t="shared" si="2"/>
        <v>3229912</v>
      </c>
      <c r="N16" s="44"/>
      <c r="O16" s="36"/>
      <c r="P16" s="44"/>
      <c r="Q16" s="25">
        <f t="shared" si="1"/>
        <v>3229912</v>
      </c>
    </row>
    <row r="17" spans="1:17" s="6" customFormat="1" ht="31.5" customHeight="1" x14ac:dyDescent="0.25">
      <c r="A17" s="50"/>
      <c r="B17" s="31">
        <v>71955000</v>
      </c>
      <c r="C17" s="46" t="s">
        <v>1</v>
      </c>
      <c r="D17" s="46"/>
      <c r="E17" s="46"/>
      <c r="F17" s="26"/>
      <c r="G17" s="33"/>
      <c r="H17" s="34"/>
      <c r="I17" s="26"/>
      <c r="J17" s="48" t="s">
        <v>27</v>
      </c>
      <c r="K17" s="24" t="s">
        <v>28</v>
      </c>
      <c r="L17" s="36">
        <v>956600</v>
      </c>
      <c r="M17" s="36">
        <f t="shared" si="2"/>
        <v>956600</v>
      </c>
      <c r="N17" s="44"/>
      <c r="O17" s="36"/>
      <c r="P17" s="44"/>
      <c r="Q17" s="25">
        <f t="shared" si="1"/>
        <v>956600</v>
      </c>
    </row>
    <row r="18" spans="1:17" s="6" customFormat="1" ht="31.5" customHeight="1" x14ac:dyDescent="0.25">
      <c r="A18" s="50"/>
      <c r="B18" s="31">
        <v>71955000</v>
      </c>
      <c r="C18" s="46" t="s">
        <v>1</v>
      </c>
      <c r="D18" s="46"/>
      <c r="E18" s="46"/>
      <c r="F18" s="26"/>
      <c r="G18" s="33"/>
      <c r="H18" s="34"/>
      <c r="I18" s="26"/>
      <c r="J18" s="48" t="s">
        <v>29</v>
      </c>
      <c r="K18" s="24" t="s">
        <v>30</v>
      </c>
      <c r="L18" s="36">
        <v>982996</v>
      </c>
      <c r="M18" s="36">
        <f t="shared" si="2"/>
        <v>982996</v>
      </c>
      <c r="N18" s="44"/>
      <c r="O18" s="36"/>
      <c r="P18" s="44"/>
      <c r="Q18" s="25">
        <f t="shared" si="1"/>
        <v>982996</v>
      </c>
    </row>
    <row r="19" spans="1:17" s="6" customFormat="1" ht="51.75" customHeight="1" x14ac:dyDescent="0.25">
      <c r="A19" s="50"/>
      <c r="B19" s="31">
        <v>71955000</v>
      </c>
      <c r="C19" s="46" t="s">
        <v>1</v>
      </c>
      <c r="D19" s="46"/>
      <c r="E19" s="46"/>
      <c r="F19" s="26"/>
      <c r="G19" s="33"/>
      <c r="H19" s="34"/>
      <c r="I19" s="26"/>
      <c r="J19" s="48" t="s">
        <v>21</v>
      </c>
      <c r="K19" s="29" t="s">
        <v>19</v>
      </c>
      <c r="L19" s="36">
        <v>152656.48000000001</v>
      </c>
      <c r="M19" s="36"/>
      <c r="N19" s="36"/>
      <c r="O19" s="43">
        <f>L19*0.95</f>
        <v>145023.65600000002</v>
      </c>
      <c r="P19" s="43">
        <f>L19*0.05</f>
        <v>7632.8240000000005</v>
      </c>
      <c r="Q19" s="25">
        <f t="shared" si="1"/>
        <v>152656.48000000001</v>
      </c>
    </row>
    <row r="20" spans="1:17" s="6" customFormat="1" ht="110.25" customHeight="1" x14ac:dyDescent="0.25">
      <c r="A20" s="50"/>
      <c r="B20" s="31">
        <v>71955000</v>
      </c>
      <c r="C20" s="46" t="s">
        <v>1</v>
      </c>
      <c r="D20" s="46"/>
      <c r="E20" s="46"/>
      <c r="F20" s="26"/>
      <c r="G20" s="33"/>
      <c r="H20" s="34"/>
      <c r="I20" s="26"/>
      <c r="J20" s="48" t="s">
        <v>42</v>
      </c>
      <c r="K20" s="24" t="s">
        <v>36</v>
      </c>
      <c r="L20" s="36">
        <v>20000</v>
      </c>
      <c r="M20" s="36">
        <f>L20</f>
        <v>20000</v>
      </c>
      <c r="N20" s="44"/>
      <c r="O20" s="36"/>
      <c r="P20" s="44"/>
      <c r="Q20" s="25">
        <f t="shared" si="1"/>
        <v>20000</v>
      </c>
    </row>
    <row r="21" spans="1:17" s="6" customFormat="1" ht="15.75" customHeight="1" x14ac:dyDescent="0.25">
      <c r="A21" s="51"/>
      <c r="B21" s="31">
        <v>71955000</v>
      </c>
      <c r="C21" s="46" t="s">
        <v>1</v>
      </c>
      <c r="D21" s="46"/>
      <c r="E21" s="46"/>
      <c r="F21" s="26"/>
      <c r="G21" s="33"/>
      <c r="H21" s="34"/>
      <c r="I21" s="26"/>
      <c r="J21" s="48" t="s">
        <v>24</v>
      </c>
      <c r="K21" s="24" t="s">
        <v>35</v>
      </c>
      <c r="L21" s="36">
        <v>0</v>
      </c>
      <c r="M21" s="36">
        <f t="shared" ref="M21:M24" si="3">L21</f>
        <v>0</v>
      </c>
      <c r="N21" s="44"/>
      <c r="O21" s="36"/>
      <c r="P21" s="44"/>
      <c r="Q21" s="25">
        <f t="shared" si="1"/>
        <v>0</v>
      </c>
    </row>
    <row r="22" spans="1:17" s="4" customFormat="1" ht="15.75" customHeight="1" x14ac:dyDescent="0.25">
      <c r="A22" s="49">
        <v>2</v>
      </c>
      <c r="B22" s="31">
        <v>71955000</v>
      </c>
      <c r="C22" s="46" t="s">
        <v>1</v>
      </c>
      <c r="D22" s="46" t="s">
        <v>1</v>
      </c>
      <c r="E22" s="46" t="s">
        <v>22</v>
      </c>
      <c r="F22" s="26">
        <v>25</v>
      </c>
      <c r="G22" s="28" t="s">
        <v>17</v>
      </c>
      <c r="H22" s="32">
        <v>5760.5</v>
      </c>
      <c r="I22" s="26">
        <v>292</v>
      </c>
      <c r="J22" s="48" t="s">
        <v>18</v>
      </c>
      <c r="K22" s="28" t="s">
        <v>0</v>
      </c>
      <c r="L22" s="36">
        <f>L23+L24</f>
        <v>7878723</v>
      </c>
      <c r="M22" s="36">
        <f>M23+M24</f>
        <v>7878723</v>
      </c>
      <c r="N22" s="36">
        <f t="shared" ref="N22:P22" si="4">N23+N24</f>
        <v>0</v>
      </c>
      <c r="O22" s="36">
        <f t="shared" si="4"/>
        <v>0</v>
      </c>
      <c r="P22" s="36">
        <f t="shared" si="4"/>
        <v>0</v>
      </c>
      <c r="Q22" s="25">
        <f t="shared" si="1"/>
        <v>7878723</v>
      </c>
    </row>
    <row r="23" spans="1:17" s="5" customFormat="1" ht="18.75" customHeight="1" x14ac:dyDescent="0.25">
      <c r="A23" s="50"/>
      <c r="B23" s="31">
        <v>71955000</v>
      </c>
      <c r="C23" s="46" t="s">
        <v>1</v>
      </c>
      <c r="D23" s="46"/>
      <c r="E23" s="46"/>
      <c r="F23" s="26"/>
      <c r="G23" s="33"/>
      <c r="H23" s="34"/>
      <c r="I23" s="26"/>
      <c r="J23" s="48" t="s">
        <v>25</v>
      </c>
      <c r="K23" s="24" t="s">
        <v>26</v>
      </c>
      <c r="L23" s="30">
        <v>7878723</v>
      </c>
      <c r="M23" s="36">
        <f t="shared" si="3"/>
        <v>7878723</v>
      </c>
      <c r="N23" s="36"/>
      <c r="O23" s="36"/>
      <c r="P23" s="36"/>
      <c r="Q23" s="25">
        <f t="shared" si="1"/>
        <v>7878723</v>
      </c>
    </row>
    <row r="24" spans="1:17" s="5" customFormat="1" ht="18.75" customHeight="1" x14ac:dyDescent="0.25">
      <c r="A24" s="51"/>
      <c r="B24" s="31">
        <v>71955000</v>
      </c>
      <c r="C24" s="46" t="s">
        <v>1</v>
      </c>
      <c r="D24" s="46"/>
      <c r="E24" s="46"/>
      <c r="F24" s="26"/>
      <c r="G24" s="33"/>
      <c r="H24" s="34"/>
      <c r="I24" s="26"/>
      <c r="J24" s="48" t="s">
        <v>24</v>
      </c>
      <c r="K24" s="24" t="s">
        <v>35</v>
      </c>
      <c r="L24" s="30">
        <v>0</v>
      </c>
      <c r="M24" s="36">
        <f t="shared" si="3"/>
        <v>0</v>
      </c>
      <c r="N24" s="36"/>
      <c r="O24" s="36"/>
      <c r="P24" s="36"/>
      <c r="Q24" s="25">
        <f t="shared" si="1"/>
        <v>0</v>
      </c>
    </row>
    <row r="25" spans="1:17" s="8" customFormat="1" ht="18.75" customHeight="1" x14ac:dyDescent="0.25">
      <c r="A25" s="55">
        <v>3</v>
      </c>
      <c r="B25" s="31">
        <v>71955000</v>
      </c>
      <c r="C25" s="46" t="s">
        <v>1</v>
      </c>
      <c r="D25" s="46" t="s">
        <v>1</v>
      </c>
      <c r="E25" s="46" t="s">
        <v>22</v>
      </c>
      <c r="F25" s="26">
        <v>27</v>
      </c>
      <c r="G25" s="28" t="s">
        <v>17</v>
      </c>
      <c r="H25" s="32">
        <v>3168.08</v>
      </c>
      <c r="I25" s="26">
        <v>150</v>
      </c>
      <c r="J25" s="48" t="s">
        <v>18</v>
      </c>
      <c r="K25" s="28" t="s">
        <v>0</v>
      </c>
      <c r="L25" s="36">
        <f>L26+L27</f>
        <v>461209.68</v>
      </c>
      <c r="M25" s="36">
        <f t="shared" ref="M25:P25" si="5">M26+M27</f>
        <v>20000</v>
      </c>
      <c r="N25" s="36">
        <f t="shared" si="5"/>
        <v>0</v>
      </c>
      <c r="O25" s="36">
        <f t="shared" si="5"/>
        <v>419149.196</v>
      </c>
      <c r="P25" s="36">
        <f t="shared" si="5"/>
        <v>22060.484</v>
      </c>
      <c r="Q25" s="25">
        <f t="shared" ref="Q25:Q34" si="6">M25+N25+O25+P25</f>
        <v>461209.68</v>
      </c>
    </row>
    <row r="26" spans="1:17" s="7" customFormat="1" ht="51.75" customHeight="1" x14ac:dyDescent="0.3">
      <c r="A26" s="55"/>
      <c r="B26" s="31">
        <v>71955000</v>
      </c>
      <c r="C26" s="46" t="s">
        <v>1</v>
      </c>
      <c r="D26" s="46"/>
      <c r="E26" s="46"/>
      <c r="F26" s="26"/>
      <c r="G26" s="33"/>
      <c r="H26" s="34"/>
      <c r="I26" s="26"/>
      <c r="J26" s="48" t="s">
        <v>21</v>
      </c>
      <c r="K26" s="29" t="s">
        <v>19</v>
      </c>
      <c r="L26" s="36">
        <v>441209.68</v>
      </c>
      <c r="M26" s="36"/>
      <c r="N26" s="36"/>
      <c r="O26" s="43">
        <f>L26*0.95</f>
        <v>419149.196</v>
      </c>
      <c r="P26" s="43">
        <f>L26*0.05</f>
        <v>22060.484</v>
      </c>
      <c r="Q26" s="25">
        <f t="shared" si="6"/>
        <v>441209.68</v>
      </c>
    </row>
    <row r="27" spans="1:17" s="6" customFormat="1" ht="110.25" customHeight="1" x14ac:dyDescent="0.25">
      <c r="A27" s="55"/>
      <c r="B27" s="31">
        <v>71955000</v>
      </c>
      <c r="C27" s="46" t="s">
        <v>1</v>
      </c>
      <c r="D27" s="46"/>
      <c r="E27" s="46"/>
      <c r="F27" s="26"/>
      <c r="G27" s="33"/>
      <c r="H27" s="34"/>
      <c r="I27" s="26"/>
      <c r="J27" s="48" t="s">
        <v>42</v>
      </c>
      <c r="K27" s="24" t="s">
        <v>36</v>
      </c>
      <c r="L27" s="36">
        <v>20000</v>
      </c>
      <c r="M27" s="36">
        <f t="shared" ref="M27:M62" si="7">L27</f>
        <v>20000</v>
      </c>
      <c r="N27" s="44"/>
      <c r="O27" s="36"/>
      <c r="P27" s="44"/>
      <c r="Q27" s="25">
        <f t="shared" si="6"/>
        <v>20000</v>
      </c>
    </row>
    <row r="28" spans="1:17" s="6" customFormat="1" ht="18.75" customHeight="1" x14ac:dyDescent="0.25">
      <c r="A28" s="55">
        <v>4</v>
      </c>
      <c r="B28" s="31">
        <v>71955000</v>
      </c>
      <c r="C28" s="46" t="s">
        <v>1</v>
      </c>
      <c r="D28" s="46" t="s">
        <v>1</v>
      </c>
      <c r="E28" s="46" t="s">
        <v>20</v>
      </c>
      <c r="F28" s="26">
        <v>16</v>
      </c>
      <c r="G28" s="28" t="s">
        <v>17</v>
      </c>
      <c r="H28" s="32">
        <v>6599.45</v>
      </c>
      <c r="I28" s="26">
        <v>395</v>
      </c>
      <c r="J28" s="48" t="s">
        <v>18</v>
      </c>
      <c r="K28" s="28" t="s">
        <v>0</v>
      </c>
      <c r="L28" s="36">
        <f>L29+L30</f>
        <v>581344.31000000006</v>
      </c>
      <c r="M28" s="36">
        <f t="shared" ref="M28:P28" si="8">M29+M30</f>
        <v>20000</v>
      </c>
      <c r="N28" s="36">
        <f t="shared" si="8"/>
        <v>0</v>
      </c>
      <c r="O28" s="36">
        <f t="shared" si="8"/>
        <v>533277.09450000001</v>
      </c>
      <c r="P28" s="36">
        <f t="shared" si="8"/>
        <v>28067.215500000006</v>
      </c>
      <c r="Q28" s="25">
        <f t="shared" si="6"/>
        <v>581344.31000000006</v>
      </c>
    </row>
    <row r="29" spans="1:17" s="6" customFormat="1" ht="51.75" customHeight="1" x14ac:dyDescent="0.25">
      <c r="A29" s="55"/>
      <c r="B29" s="31">
        <v>71955000</v>
      </c>
      <c r="C29" s="46" t="s">
        <v>1</v>
      </c>
      <c r="D29" s="46"/>
      <c r="E29" s="46"/>
      <c r="F29" s="26"/>
      <c r="G29" s="33"/>
      <c r="H29" s="34"/>
      <c r="I29" s="26"/>
      <c r="J29" s="48" t="s">
        <v>21</v>
      </c>
      <c r="K29" s="35" t="s">
        <v>19</v>
      </c>
      <c r="L29" s="36">
        <v>561344.31000000006</v>
      </c>
      <c r="M29" s="36"/>
      <c r="N29" s="36"/>
      <c r="O29" s="43">
        <f>L29*0.95</f>
        <v>533277.09450000001</v>
      </c>
      <c r="P29" s="43">
        <f>L29*0.05</f>
        <v>28067.215500000006</v>
      </c>
      <c r="Q29" s="25">
        <f t="shared" si="6"/>
        <v>561344.31000000006</v>
      </c>
    </row>
    <row r="30" spans="1:17" s="6" customFormat="1" ht="110.25" customHeight="1" x14ac:dyDescent="0.25">
      <c r="A30" s="55"/>
      <c r="B30" s="31">
        <v>71955000</v>
      </c>
      <c r="C30" s="46" t="s">
        <v>1</v>
      </c>
      <c r="D30" s="46"/>
      <c r="E30" s="46"/>
      <c r="F30" s="26"/>
      <c r="G30" s="33"/>
      <c r="H30" s="34"/>
      <c r="I30" s="26"/>
      <c r="J30" s="48" t="s">
        <v>42</v>
      </c>
      <c r="K30" s="24" t="s">
        <v>36</v>
      </c>
      <c r="L30" s="36">
        <v>20000</v>
      </c>
      <c r="M30" s="36">
        <f>L30</f>
        <v>20000</v>
      </c>
      <c r="N30" s="44"/>
      <c r="O30" s="36"/>
      <c r="P30" s="44"/>
      <c r="Q30" s="25">
        <f t="shared" si="6"/>
        <v>20000</v>
      </c>
    </row>
    <row r="31" spans="1:17" s="6" customFormat="1" ht="18.75" customHeight="1" x14ac:dyDescent="0.25">
      <c r="A31" s="49">
        <v>5</v>
      </c>
      <c r="B31" s="31">
        <v>71955000</v>
      </c>
      <c r="C31" s="46" t="s">
        <v>1</v>
      </c>
      <c r="D31" s="46" t="s">
        <v>1</v>
      </c>
      <c r="E31" s="46" t="s">
        <v>20</v>
      </c>
      <c r="F31" s="26">
        <v>20</v>
      </c>
      <c r="G31" s="28" t="s">
        <v>17</v>
      </c>
      <c r="H31" s="32">
        <v>3279.5</v>
      </c>
      <c r="I31" s="26">
        <v>175</v>
      </c>
      <c r="J31" s="48" t="s">
        <v>18</v>
      </c>
      <c r="K31" s="28" t="s">
        <v>0</v>
      </c>
      <c r="L31" s="36">
        <f>L32+L33+L34+L35</f>
        <v>5123147.32</v>
      </c>
      <c r="M31" s="36">
        <f>M32+M33+M34+M35</f>
        <v>4745474</v>
      </c>
      <c r="N31" s="36">
        <f t="shared" ref="N31:P31" si="9">N32+N33+N34+N35</f>
        <v>0</v>
      </c>
      <c r="O31" s="36">
        <f t="shared" si="9"/>
        <v>358789.65399999998</v>
      </c>
      <c r="P31" s="36">
        <f t="shared" si="9"/>
        <v>18883.666000000001</v>
      </c>
      <c r="Q31" s="25">
        <f>M31+N31+O31+P31</f>
        <v>5123147.32</v>
      </c>
    </row>
    <row r="32" spans="1:17" s="6" customFormat="1" ht="18.75" customHeight="1" x14ac:dyDescent="0.25">
      <c r="A32" s="50"/>
      <c r="B32" s="31">
        <v>71955000</v>
      </c>
      <c r="C32" s="46" t="s">
        <v>1</v>
      </c>
      <c r="D32" s="46"/>
      <c r="E32" s="46"/>
      <c r="F32" s="26"/>
      <c r="G32" s="33"/>
      <c r="H32" s="34"/>
      <c r="I32" s="26"/>
      <c r="J32" s="48" t="s">
        <v>25</v>
      </c>
      <c r="K32" s="24" t="s">
        <v>26</v>
      </c>
      <c r="L32" s="36">
        <v>4725474</v>
      </c>
      <c r="M32" s="36">
        <f t="shared" si="7"/>
        <v>4725474</v>
      </c>
      <c r="N32" s="44"/>
      <c r="O32" s="36"/>
      <c r="P32" s="44"/>
      <c r="Q32" s="25">
        <f t="shared" si="6"/>
        <v>4725474</v>
      </c>
    </row>
    <row r="33" spans="1:17" s="6" customFormat="1" ht="51.75" customHeight="1" x14ac:dyDescent="0.25">
      <c r="A33" s="50"/>
      <c r="B33" s="31">
        <v>71955000</v>
      </c>
      <c r="C33" s="46" t="s">
        <v>1</v>
      </c>
      <c r="D33" s="46"/>
      <c r="E33" s="46"/>
      <c r="F33" s="26"/>
      <c r="G33" s="33"/>
      <c r="H33" s="34"/>
      <c r="I33" s="26"/>
      <c r="J33" s="48" t="s">
        <v>21</v>
      </c>
      <c r="K33" s="35" t="s">
        <v>19</v>
      </c>
      <c r="L33" s="36">
        <v>377673.32</v>
      </c>
      <c r="M33" s="36"/>
      <c r="N33" s="36"/>
      <c r="O33" s="43">
        <f>L33*0.95</f>
        <v>358789.65399999998</v>
      </c>
      <c r="P33" s="43">
        <f>L33*0.05</f>
        <v>18883.666000000001</v>
      </c>
      <c r="Q33" s="25">
        <f t="shared" si="6"/>
        <v>377673.32</v>
      </c>
    </row>
    <row r="34" spans="1:17" s="6" customFormat="1" ht="110.25" customHeight="1" x14ac:dyDescent="0.25">
      <c r="A34" s="50"/>
      <c r="B34" s="31">
        <v>71955000</v>
      </c>
      <c r="C34" s="46" t="s">
        <v>1</v>
      </c>
      <c r="D34" s="46"/>
      <c r="E34" s="46"/>
      <c r="F34" s="26"/>
      <c r="G34" s="33"/>
      <c r="H34" s="34"/>
      <c r="I34" s="26"/>
      <c r="J34" s="48" t="s">
        <v>42</v>
      </c>
      <c r="K34" s="24" t="s">
        <v>36</v>
      </c>
      <c r="L34" s="36">
        <v>20000</v>
      </c>
      <c r="M34" s="36">
        <f t="shared" si="7"/>
        <v>20000</v>
      </c>
      <c r="N34" s="44"/>
      <c r="O34" s="36"/>
      <c r="P34" s="44"/>
      <c r="Q34" s="25">
        <f t="shared" si="6"/>
        <v>20000</v>
      </c>
    </row>
    <row r="35" spans="1:17" s="6" customFormat="1" ht="15.75" customHeight="1" x14ac:dyDescent="0.25">
      <c r="A35" s="51"/>
      <c r="B35" s="31">
        <v>71955000</v>
      </c>
      <c r="C35" s="46" t="s">
        <v>1</v>
      </c>
      <c r="D35" s="46"/>
      <c r="E35" s="46"/>
      <c r="F35" s="26"/>
      <c r="G35" s="33"/>
      <c r="H35" s="34"/>
      <c r="I35" s="26"/>
      <c r="J35" s="48" t="s">
        <v>24</v>
      </c>
      <c r="K35" s="24" t="s">
        <v>35</v>
      </c>
      <c r="L35" s="36">
        <v>0</v>
      </c>
      <c r="M35" s="36">
        <f t="shared" si="7"/>
        <v>0</v>
      </c>
      <c r="N35" s="44"/>
      <c r="O35" s="36"/>
      <c r="P35" s="44"/>
      <c r="Q35" s="25">
        <f>M35+N35+O35+P35</f>
        <v>0</v>
      </c>
    </row>
    <row r="36" spans="1:17" s="6" customFormat="1" ht="18.75" customHeight="1" x14ac:dyDescent="0.25">
      <c r="A36" s="49">
        <v>6</v>
      </c>
      <c r="B36" s="31">
        <v>71955000</v>
      </c>
      <c r="C36" s="46" t="s">
        <v>1</v>
      </c>
      <c r="D36" s="46" t="s">
        <v>1</v>
      </c>
      <c r="E36" s="46" t="s">
        <v>23</v>
      </c>
      <c r="F36" s="26">
        <v>71</v>
      </c>
      <c r="G36" s="28" t="s">
        <v>17</v>
      </c>
      <c r="H36" s="32">
        <v>3282.7</v>
      </c>
      <c r="I36" s="26">
        <v>143</v>
      </c>
      <c r="J36" s="48" t="s">
        <v>18</v>
      </c>
      <c r="K36" s="28" t="s">
        <v>0</v>
      </c>
      <c r="L36" s="36">
        <f>L37+L38</f>
        <v>4718101</v>
      </c>
      <c r="M36" s="36">
        <f>M37+M38</f>
        <v>4718101</v>
      </c>
      <c r="N36" s="36">
        <f t="shared" ref="N36:P36" si="10">N37+N38</f>
        <v>0</v>
      </c>
      <c r="O36" s="36">
        <f t="shared" si="10"/>
        <v>0</v>
      </c>
      <c r="P36" s="36">
        <f t="shared" si="10"/>
        <v>0</v>
      </c>
      <c r="Q36" s="25">
        <f t="shared" ref="Q36:Q44" si="11">M36+N36+O36+P36</f>
        <v>4718101</v>
      </c>
    </row>
    <row r="37" spans="1:17" s="6" customFormat="1" ht="18.75" customHeight="1" x14ac:dyDescent="0.25">
      <c r="A37" s="50"/>
      <c r="B37" s="31">
        <v>71955000</v>
      </c>
      <c r="C37" s="46" t="s">
        <v>1</v>
      </c>
      <c r="D37" s="46"/>
      <c r="E37" s="46"/>
      <c r="F37" s="26"/>
      <c r="G37" s="33"/>
      <c r="H37" s="34"/>
      <c r="I37" s="26"/>
      <c r="J37" s="48" t="s">
        <v>25</v>
      </c>
      <c r="K37" s="24" t="s">
        <v>26</v>
      </c>
      <c r="L37" s="36">
        <v>4718101</v>
      </c>
      <c r="M37" s="36">
        <f t="shared" si="7"/>
        <v>4718101</v>
      </c>
      <c r="N37" s="44"/>
      <c r="O37" s="36"/>
      <c r="P37" s="44"/>
      <c r="Q37" s="25">
        <f t="shared" si="11"/>
        <v>4718101</v>
      </c>
    </row>
    <row r="38" spans="1:17" s="6" customFormat="1" ht="18.75" customHeight="1" x14ac:dyDescent="0.25">
      <c r="A38" s="45"/>
      <c r="B38" s="31">
        <v>71955000</v>
      </c>
      <c r="C38" s="46" t="s">
        <v>1</v>
      </c>
      <c r="D38" s="46"/>
      <c r="E38" s="46"/>
      <c r="F38" s="26"/>
      <c r="G38" s="33"/>
      <c r="H38" s="34"/>
      <c r="I38" s="26"/>
      <c r="J38" s="48" t="s">
        <v>24</v>
      </c>
      <c r="K38" s="24" t="s">
        <v>35</v>
      </c>
      <c r="L38" s="36">
        <v>0</v>
      </c>
      <c r="M38" s="36">
        <f t="shared" si="7"/>
        <v>0</v>
      </c>
      <c r="N38" s="44"/>
      <c r="O38" s="36"/>
      <c r="P38" s="44"/>
      <c r="Q38" s="25">
        <f t="shared" si="11"/>
        <v>0</v>
      </c>
    </row>
    <row r="39" spans="1:17" s="6" customFormat="1" ht="18.75" customHeight="1" x14ac:dyDescent="0.25">
      <c r="A39" s="49">
        <v>7</v>
      </c>
      <c r="B39" s="31">
        <v>71955000</v>
      </c>
      <c r="C39" s="46" t="s">
        <v>1</v>
      </c>
      <c r="D39" s="46" t="s">
        <v>1</v>
      </c>
      <c r="E39" s="46" t="s">
        <v>23</v>
      </c>
      <c r="F39" s="26">
        <v>94</v>
      </c>
      <c r="G39" s="28" t="s">
        <v>17</v>
      </c>
      <c r="H39" s="32">
        <v>6571.6</v>
      </c>
      <c r="I39" s="26">
        <v>348</v>
      </c>
      <c r="J39" s="48" t="s">
        <v>18</v>
      </c>
      <c r="K39" s="28" t="s">
        <v>0</v>
      </c>
      <c r="L39" s="36">
        <f>L40+L41</f>
        <v>8930265</v>
      </c>
      <c r="M39" s="36">
        <f>M40+M41</f>
        <v>8930265</v>
      </c>
      <c r="N39" s="36">
        <f t="shared" ref="N39:P39" si="12">N40+N41</f>
        <v>0</v>
      </c>
      <c r="O39" s="36">
        <f t="shared" si="12"/>
        <v>0</v>
      </c>
      <c r="P39" s="36">
        <f t="shared" si="12"/>
        <v>0</v>
      </c>
      <c r="Q39" s="25">
        <f t="shared" si="11"/>
        <v>8930265</v>
      </c>
    </row>
    <row r="40" spans="1:17" s="6" customFormat="1" ht="18.75" customHeight="1" x14ac:dyDescent="0.25">
      <c r="A40" s="50"/>
      <c r="B40" s="31">
        <v>71955000</v>
      </c>
      <c r="C40" s="46" t="s">
        <v>1</v>
      </c>
      <c r="D40" s="46"/>
      <c r="E40" s="46"/>
      <c r="F40" s="26"/>
      <c r="G40" s="33"/>
      <c r="H40" s="34"/>
      <c r="I40" s="26"/>
      <c r="J40" s="48" t="s">
        <v>25</v>
      </c>
      <c r="K40" s="24" t="s">
        <v>26</v>
      </c>
      <c r="L40" s="36">
        <v>8930265</v>
      </c>
      <c r="M40" s="36">
        <f>L40</f>
        <v>8930265</v>
      </c>
      <c r="N40" s="44"/>
      <c r="O40" s="36"/>
      <c r="P40" s="44"/>
      <c r="Q40" s="25">
        <f t="shared" si="11"/>
        <v>8930265</v>
      </c>
    </row>
    <row r="41" spans="1:17" s="6" customFormat="1" ht="18.75" customHeight="1" x14ac:dyDescent="0.25">
      <c r="A41" s="51"/>
      <c r="B41" s="31">
        <v>71955000</v>
      </c>
      <c r="C41" s="46" t="s">
        <v>1</v>
      </c>
      <c r="D41" s="46"/>
      <c r="E41" s="46"/>
      <c r="F41" s="26"/>
      <c r="G41" s="33"/>
      <c r="H41" s="34"/>
      <c r="I41" s="26"/>
      <c r="J41" s="48" t="s">
        <v>24</v>
      </c>
      <c r="K41" s="24" t="s">
        <v>35</v>
      </c>
      <c r="L41" s="36">
        <v>0</v>
      </c>
      <c r="M41" s="36">
        <f>L41</f>
        <v>0</v>
      </c>
      <c r="N41" s="44"/>
      <c r="O41" s="36"/>
      <c r="P41" s="44"/>
      <c r="Q41" s="25">
        <f t="shared" si="11"/>
        <v>0</v>
      </c>
    </row>
    <row r="42" spans="1:17" s="6" customFormat="1" ht="18.75" customHeight="1" x14ac:dyDescent="0.25">
      <c r="A42" s="49">
        <v>8</v>
      </c>
      <c r="B42" s="31">
        <v>71955000</v>
      </c>
      <c r="C42" s="46" t="s">
        <v>1</v>
      </c>
      <c r="D42" s="46" t="s">
        <v>1</v>
      </c>
      <c r="E42" s="46" t="s">
        <v>23</v>
      </c>
      <c r="F42" s="26">
        <v>95</v>
      </c>
      <c r="G42" s="28" t="s">
        <v>17</v>
      </c>
      <c r="H42" s="32">
        <v>3286.3</v>
      </c>
      <c r="I42" s="26">
        <v>148</v>
      </c>
      <c r="J42" s="48" t="s">
        <v>18</v>
      </c>
      <c r="K42" s="28" t="s">
        <v>0</v>
      </c>
      <c r="L42" s="36">
        <f>L43+L44</f>
        <v>4717072</v>
      </c>
      <c r="M42" s="36">
        <f>M43+M44</f>
        <v>4717072</v>
      </c>
      <c r="N42" s="36">
        <f t="shared" ref="N42:P42" si="13">N43+N44</f>
        <v>0</v>
      </c>
      <c r="O42" s="36">
        <f t="shared" si="13"/>
        <v>0</v>
      </c>
      <c r="P42" s="36">
        <f t="shared" si="13"/>
        <v>0</v>
      </c>
      <c r="Q42" s="25">
        <f t="shared" si="11"/>
        <v>4717072</v>
      </c>
    </row>
    <row r="43" spans="1:17" s="4" customFormat="1" ht="15.75" customHeight="1" x14ac:dyDescent="0.25">
      <c r="A43" s="50"/>
      <c r="B43" s="31">
        <v>71955000</v>
      </c>
      <c r="C43" s="46" t="s">
        <v>1</v>
      </c>
      <c r="D43" s="46"/>
      <c r="E43" s="46"/>
      <c r="F43" s="26"/>
      <c r="G43" s="33"/>
      <c r="H43" s="34"/>
      <c r="I43" s="26"/>
      <c r="J43" s="48" t="s">
        <v>25</v>
      </c>
      <c r="K43" s="24" t="s">
        <v>26</v>
      </c>
      <c r="L43" s="36">
        <v>4717072</v>
      </c>
      <c r="M43" s="36">
        <f>L43</f>
        <v>4717072</v>
      </c>
      <c r="N43" s="44"/>
      <c r="O43" s="36"/>
      <c r="P43" s="44"/>
      <c r="Q43" s="25">
        <f t="shared" si="11"/>
        <v>4717072</v>
      </c>
    </row>
    <row r="44" spans="1:17" s="4" customFormat="1" ht="15.75" customHeight="1" x14ac:dyDescent="0.25">
      <c r="A44" s="51"/>
      <c r="B44" s="31">
        <v>71955000</v>
      </c>
      <c r="C44" s="46" t="s">
        <v>1</v>
      </c>
      <c r="D44" s="46"/>
      <c r="E44" s="46"/>
      <c r="F44" s="26"/>
      <c r="G44" s="33"/>
      <c r="H44" s="34"/>
      <c r="I44" s="26"/>
      <c r="J44" s="48" t="s">
        <v>24</v>
      </c>
      <c r="K44" s="24" t="s">
        <v>35</v>
      </c>
      <c r="L44" s="36">
        <v>0</v>
      </c>
      <c r="M44" s="36">
        <f>L44</f>
        <v>0</v>
      </c>
      <c r="N44" s="44"/>
      <c r="O44" s="36"/>
      <c r="P44" s="44"/>
      <c r="Q44" s="25">
        <f t="shared" si="11"/>
        <v>0</v>
      </c>
    </row>
    <row r="45" spans="1:17" s="6" customFormat="1" ht="18.75" customHeight="1" x14ac:dyDescent="0.25">
      <c r="A45" s="55">
        <v>9</v>
      </c>
      <c r="B45" s="31">
        <v>71955000</v>
      </c>
      <c r="C45" s="46" t="s">
        <v>1</v>
      </c>
      <c r="D45" s="46" t="s">
        <v>1</v>
      </c>
      <c r="E45" s="46" t="s">
        <v>23</v>
      </c>
      <c r="F45" s="26">
        <v>125</v>
      </c>
      <c r="G45" s="28" t="s">
        <v>17</v>
      </c>
      <c r="H45" s="32">
        <v>4163.66</v>
      </c>
      <c r="I45" s="26">
        <v>193</v>
      </c>
      <c r="J45" s="48" t="s">
        <v>18</v>
      </c>
      <c r="K45" s="28" t="s">
        <v>0</v>
      </c>
      <c r="L45" s="36">
        <f>L46+L47</f>
        <v>565436.93999999994</v>
      </c>
      <c r="M45" s="36">
        <f t="shared" ref="M45:P45" si="14">M46+M47</f>
        <v>20000</v>
      </c>
      <c r="N45" s="36">
        <f t="shared" si="14"/>
        <v>0</v>
      </c>
      <c r="O45" s="36">
        <f t="shared" si="14"/>
        <v>518165.09299999994</v>
      </c>
      <c r="P45" s="36">
        <f t="shared" si="14"/>
        <v>27271.846999999998</v>
      </c>
      <c r="Q45" s="25">
        <f t="shared" ref="Q45:Q65" si="15">M45+N45+O45+P45</f>
        <v>565436.93999999983</v>
      </c>
    </row>
    <row r="46" spans="1:17" s="6" customFormat="1" ht="51.75" customHeight="1" x14ac:dyDescent="0.25">
      <c r="A46" s="55"/>
      <c r="B46" s="31">
        <v>71955000</v>
      </c>
      <c r="C46" s="46" t="s">
        <v>1</v>
      </c>
      <c r="D46" s="46"/>
      <c r="E46" s="46"/>
      <c r="F46" s="26"/>
      <c r="G46" s="33"/>
      <c r="H46" s="34"/>
      <c r="I46" s="26"/>
      <c r="J46" s="48" t="s">
        <v>21</v>
      </c>
      <c r="K46" s="35" t="s">
        <v>19</v>
      </c>
      <c r="L46" s="36">
        <v>545436.93999999994</v>
      </c>
      <c r="M46" s="36"/>
      <c r="N46" s="36"/>
      <c r="O46" s="43">
        <f>L46*0.95</f>
        <v>518165.09299999994</v>
      </c>
      <c r="P46" s="43">
        <f>L46*0.05</f>
        <v>27271.846999999998</v>
      </c>
      <c r="Q46" s="25">
        <f t="shared" si="15"/>
        <v>545436.93999999994</v>
      </c>
    </row>
    <row r="47" spans="1:17" s="6" customFormat="1" ht="110.25" customHeight="1" x14ac:dyDescent="0.25">
      <c r="A47" s="55"/>
      <c r="B47" s="31">
        <v>71955000</v>
      </c>
      <c r="C47" s="46" t="s">
        <v>1</v>
      </c>
      <c r="D47" s="46"/>
      <c r="E47" s="46"/>
      <c r="F47" s="26"/>
      <c r="G47" s="33"/>
      <c r="H47" s="34"/>
      <c r="I47" s="26"/>
      <c r="J47" s="48" t="s">
        <v>42</v>
      </c>
      <c r="K47" s="24" t="s">
        <v>36</v>
      </c>
      <c r="L47" s="36">
        <v>20000</v>
      </c>
      <c r="M47" s="36">
        <f>L47</f>
        <v>20000</v>
      </c>
      <c r="N47" s="44"/>
      <c r="O47" s="36"/>
      <c r="P47" s="44"/>
      <c r="Q47" s="25">
        <f t="shared" si="15"/>
        <v>20000</v>
      </c>
    </row>
    <row r="48" spans="1:17" s="6" customFormat="1" ht="18.75" customHeight="1" x14ac:dyDescent="0.25">
      <c r="A48" s="55">
        <v>10</v>
      </c>
      <c r="B48" s="31">
        <v>71955000</v>
      </c>
      <c r="C48" s="46" t="s">
        <v>1</v>
      </c>
      <c r="D48" s="46" t="s">
        <v>1</v>
      </c>
      <c r="E48" s="46" t="s">
        <v>34</v>
      </c>
      <c r="F48" s="26">
        <v>29</v>
      </c>
      <c r="G48" s="28" t="s">
        <v>17</v>
      </c>
      <c r="H48" s="32">
        <v>2464.9</v>
      </c>
      <c r="I48" s="26">
        <v>94</v>
      </c>
      <c r="J48" s="48" t="s">
        <v>18</v>
      </c>
      <c r="K48" s="28" t="s">
        <v>0</v>
      </c>
      <c r="L48" s="36">
        <f>L49+L50</f>
        <v>92914.22</v>
      </c>
      <c r="M48" s="36">
        <f t="shared" ref="M48:P48" si="16">M49+M50</f>
        <v>20000</v>
      </c>
      <c r="N48" s="36">
        <f t="shared" si="16"/>
        <v>0</v>
      </c>
      <c r="O48" s="36">
        <f t="shared" si="16"/>
        <v>69268.508999999991</v>
      </c>
      <c r="P48" s="36">
        <f t="shared" si="16"/>
        <v>3645.7110000000002</v>
      </c>
      <c r="Q48" s="25">
        <f t="shared" si="15"/>
        <v>92914.219999999987</v>
      </c>
    </row>
    <row r="49" spans="1:17" s="6" customFormat="1" ht="51.75" customHeight="1" x14ac:dyDescent="0.25">
      <c r="A49" s="55"/>
      <c r="B49" s="31">
        <v>71955000</v>
      </c>
      <c r="C49" s="46" t="s">
        <v>1</v>
      </c>
      <c r="D49" s="46"/>
      <c r="E49" s="46"/>
      <c r="F49" s="26"/>
      <c r="G49" s="33"/>
      <c r="H49" s="34"/>
      <c r="I49" s="26"/>
      <c r="J49" s="48" t="s">
        <v>21</v>
      </c>
      <c r="K49" s="35" t="s">
        <v>19</v>
      </c>
      <c r="L49" s="36">
        <v>72914.22</v>
      </c>
      <c r="M49" s="36"/>
      <c r="N49" s="36"/>
      <c r="O49" s="43">
        <f>L49*0.95</f>
        <v>69268.508999999991</v>
      </c>
      <c r="P49" s="43">
        <f>L49*0.05</f>
        <v>3645.7110000000002</v>
      </c>
      <c r="Q49" s="25">
        <f t="shared" si="15"/>
        <v>72914.219999999987</v>
      </c>
    </row>
    <row r="50" spans="1:17" s="6" customFormat="1" ht="110.25" customHeight="1" x14ac:dyDescent="0.25">
      <c r="A50" s="55"/>
      <c r="B50" s="31">
        <v>71955000</v>
      </c>
      <c r="C50" s="46" t="s">
        <v>1</v>
      </c>
      <c r="D50" s="46"/>
      <c r="E50" s="46"/>
      <c r="F50" s="26"/>
      <c r="G50" s="33"/>
      <c r="H50" s="34"/>
      <c r="I50" s="26"/>
      <c r="J50" s="48" t="s">
        <v>42</v>
      </c>
      <c r="K50" s="24" t="s">
        <v>36</v>
      </c>
      <c r="L50" s="36">
        <v>20000</v>
      </c>
      <c r="M50" s="36">
        <f>L50</f>
        <v>20000</v>
      </c>
      <c r="N50" s="44"/>
      <c r="O50" s="36"/>
      <c r="P50" s="44"/>
      <c r="Q50" s="25">
        <f t="shared" si="15"/>
        <v>20000</v>
      </c>
    </row>
    <row r="51" spans="1:17" s="6" customFormat="1" ht="18.75" customHeight="1" x14ac:dyDescent="0.25">
      <c r="A51" s="55">
        <v>11</v>
      </c>
      <c r="B51" s="31">
        <v>71955000</v>
      </c>
      <c r="C51" s="46" t="s">
        <v>1</v>
      </c>
      <c r="D51" s="46" t="s">
        <v>1</v>
      </c>
      <c r="E51" s="46" t="s">
        <v>34</v>
      </c>
      <c r="F51" s="26">
        <v>35</v>
      </c>
      <c r="G51" s="28" t="s">
        <v>17</v>
      </c>
      <c r="H51" s="32">
        <v>3304.8</v>
      </c>
      <c r="I51" s="26">
        <v>189</v>
      </c>
      <c r="J51" s="48" t="s">
        <v>18</v>
      </c>
      <c r="K51" s="28" t="s">
        <v>0</v>
      </c>
      <c r="L51" s="36">
        <f>L52+L53</f>
        <v>106764.12</v>
      </c>
      <c r="M51" s="36">
        <f t="shared" ref="M51:P51" si="17">M52+M53</f>
        <v>20000</v>
      </c>
      <c r="N51" s="36">
        <f t="shared" si="17"/>
        <v>0</v>
      </c>
      <c r="O51" s="36">
        <f t="shared" si="17"/>
        <v>82425.91399999999</v>
      </c>
      <c r="P51" s="36">
        <f t="shared" si="17"/>
        <v>4338.2060000000001</v>
      </c>
      <c r="Q51" s="25">
        <f t="shared" si="15"/>
        <v>106764.12</v>
      </c>
    </row>
    <row r="52" spans="1:17" s="6" customFormat="1" ht="51.75" customHeight="1" x14ac:dyDescent="0.25">
      <c r="A52" s="55"/>
      <c r="B52" s="31">
        <v>71955000</v>
      </c>
      <c r="C52" s="46" t="s">
        <v>1</v>
      </c>
      <c r="D52" s="46"/>
      <c r="E52" s="46"/>
      <c r="F52" s="26"/>
      <c r="G52" s="33"/>
      <c r="H52" s="34"/>
      <c r="I52" s="26"/>
      <c r="J52" s="48" t="s">
        <v>21</v>
      </c>
      <c r="K52" s="35" t="s">
        <v>19</v>
      </c>
      <c r="L52" s="36">
        <v>86764.12</v>
      </c>
      <c r="M52" s="36"/>
      <c r="N52" s="36"/>
      <c r="O52" s="43">
        <f>L52*0.95</f>
        <v>82425.91399999999</v>
      </c>
      <c r="P52" s="43">
        <f>L52*0.05</f>
        <v>4338.2060000000001</v>
      </c>
      <c r="Q52" s="25">
        <f t="shared" si="15"/>
        <v>86764.12</v>
      </c>
    </row>
    <row r="53" spans="1:17" s="6" customFormat="1" ht="110.25" customHeight="1" x14ac:dyDescent="0.25">
      <c r="A53" s="55"/>
      <c r="B53" s="31">
        <v>71955000</v>
      </c>
      <c r="C53" s="46" t="s">
        <v>1</v>
      </c>
      <c r="D53" s="46"/>
      <c r="E53" s="46"/>
      <c r="F53" s="26"/>
      <c r="G53" s="33"/>
      <c r="H53" s="34"/>
      <c r="I53" s="26"/>
      <c r="J53" s="48" t="s">
        <v>42</v>
      </c>
      <c r="K53" s="24" t="s">
        <v>36</v>
      </c>
      <c r="L53" s="36">
        <v>20000</v>
      </c>
      <c r="M53" s="36">
        <f>L53</f>
        <v>20000</v>
      </c>
      <c r="N53" s="44"/>
      <c r="O53" s="36"/>
      <c r="P53" s="44"/>
      <c r="Q53" s="25">
        <f t="shared" si="15"/>
        <v>20000</v>
      </c>
    </row>
    <row r="54" spans="1:17" s="6" customFormat="1" ht="18.75" customHeight="1" x14ac:dyDescent="0.25">
      <c r="A54" s="55">
        <v>12</v>
      </c>
      <c r="B54" s="31">
        <v>71955000</v>
      </c>
      <c r="C54" s="46" t="s">
        <v>1</v>
      </c>
      <c r="D54" s="46" t="s">
        <v>1</v>
      </c>
      <c r="E54" s="46" t="s">
        <v>34</v>
      </c>
      <c r="F54" s="26">
        <v>39</v>
      </c>
      <c r="G54" s="28" t="s">
        <v>17</v>
      </c>
      <c r="H54" s="32">
        <v>4933.3999999999996</v>
      </c>
      <c r="I54" s="26">
        <v>235</v>
      </c>
      <c r="J54" s="48" t="s">
        <v>18</v>
      </c>
      <c r="K54" s="28" t="s">
        <v>0</v>
      </c>
      <c r="L54" s="36">
        <f>L55+L56</f>
        <v>132479.72</v>
      </c>
      <c r="M54" s="36">
        <f t="shared" ref="M54:P54" si="18">M55+M56</f>
        <v>20000</v>
      </c>
      <c r="N54" s="36">
        <f t="shared" si="18"/>
        <v>0</v>
      </c>
      <c r="O54" s="36">
        <f t="shared" si="18"/>
        <v>106855.734</v>
      </c>
      <c r="P54" s="36">
        <f t="shared" si="18"/>
        <v>5623.9860000000008</v>
      </c>
      <c r="Q54" s="25">
        <f t="shared" si="15"/>
        <v>132479.72</v>
      </c>
    </row>
    <row r="55" spans="1:17" s="6" customFormat="1" ht="51.75" customHeight="1" x14ac:dyDescent="0.25">
      <c r="A55" s="55"/>
      <c r="B55" s="31">
        <v>71955000</v>
      </c>
      <c r="C55" s="46" t="s">
        <v>1</v>
      </c>
      <c r="D55" s="46"/>
      <c r="E55" s="46"/>
      <c r="F55" s="26"/>
      <c r="G55" s="33"/>
      <c r="H55" s="34"/>
      <c r="I55" s="26"/>
      <c r="J55" s="48" t="s">
        <v>21</v>
      </c>
      <c r="K55" s="35" t="s">
        <v>19</v>
      </c>
      <c r="L55" s="36">
        <v>112479.72</v>
      </c>
      <c r="M55" s="36"/>
      <c r="N55" s="36"/>
      <c r="O55" s="43">
        <f>L55*0.95</f>
        <v>106855.734</v>
      </c>
      <c r="P55" s="43">
        <f>L55*0.05</f>
        <v>5623.9860000000008</v>
      </c>
      <c r="Q55" s="25">
        <f t="shared" si="15"/>
        <v>112479.72</v>
      </c>
    </row>
    <row r="56" spans="1:17" s="6" customFormat="1" ht="110.25" customHeight="1" x14ac:dyDescent="0.25">
      <c r="A56" s="55"/>
      <c r="B56" s="31">
        <v>71955000</v>
      </c>
      <c r="C56" s="46" t="s">
        <v>1</v>
      </c>
      <c r="D56" s="46"/>
      <c r="E56" s="46"/>
      <c r="F56" s="26"/>
      <c r="G56" s="33"/>
      <c r="H56" s="34"/>
      <c r="I56" s="26"/>
      <c r="J56" s="48" t="s">
        <v>42</v>
      </c>
      <c r="K56" s="24" t="s">
        <v>36</v>
      </c>
      <c r="L56" s="36">
        <v>20000</v>
      </c>
      <c r="M56" s="36">
        <f>L56</f>
        <v>20000</v>
      </c>
      <c r="N56" s="44"/>
      <c r="O56" s="36"/>
      <c r="P56" s="44"/>
      <c r="Q56" s="25">
        <f t="shared" si="15"/>
        <v>20000</v>
      </c>
    </row>
    <row r="57" spans="1:17" s="6" customFormat="1" ht="18.75" customHeight="1" x14ac:dyDescent="0.25">
      <c r="A57" s="55">
        <v>13</v>
      </c>
      <c r="B57" s="31">
        <v>71955000</v>
      </c>
      <c r="C57" s="46" t="s">
        <v>1</v>
      </c>
      <c r="D57" s="46" t="s">
        <v>1</v>
      </c>
      <c r="E57" s="46" t="s">
        <v>33</v>
      </c>
      <c r="F57" s="26">
        <v>1</v>
      </c>
      <c r="G57" s="47" t="s">
        <v>17</v>
      </c>
      <c r="H57" s="32">
        <v>2164.6</v>
      </c>
      <c r="I57" s="26">
        <v>54</v>
      </c>
      <c r="J57" s="48" t="s">
        <v>18</v>
      </c>
      <c r="K57" s="29" t="s">
        <v>0</v>
      </c>
      <c r="L57" s="36">
        <f>L58+L59</f>
        <v>416945.55</v>
      </c>
      <c r="M57" s="36">
        <f t="shared" ref="M57:P57" si="19">M58+M59</f>
        <v>20000</v>
      </c>
      <c r="N57" s="36">
        <f t="shared" si="19"/>
        <v>0</v>
      </c>
      <c r="O57" s="36">
        <f t="shared" si="19"/>
        <v>377098.27249999996</v>
      </c>
      <c r="P57" s="36">
        <f t="shared" si="19"/>
        <v>19847.2775</v>
      </c>
      <c r="Q57" s="25">
        <f t="shared" si="15"/>
        <v>416945.55</v>
      </c>
    </row>
    <row r="58" spans="1:17" s="6" customFormat="1" ht="51.75" customHeight="1" x14ac:dyDescent="0.25">
      <c r="A58" s="55"/>
      <c r="B58" s="31">
        <v>71955000</v>
      </c>
      <c r="C58" s="46" t="s">
        <v>1</v>
      </c>
      <c r="D58" s="46"/>
      <c r="E58" s="46"/>
      <c r="F58" s="26"/>
      <c r="G58" s="46"/>
      <c r="H58" s="34"/>
      <c r="I58" s="26"/>
      <c r="J58" s="48" t="s">
        <v>21</v>
      </c>
      <c r="K58" s="29" t="s">
        <v>19</v>
      </c>
      <c r="L58" s="36">
        <v>396945.55</v>
      </c>
      <c r="M58" s="36"/>
      <c r="N58" s="36"/>
      <c r="O58" s="43">
        <f>L58*0.95</f>
        <v>377098.27249999996</v>
      </c>
      <c r="P58" s="43">
        <f>L58*0.05</f>
        <v>19847.2775</v>
      </c>
      <c r="Q58" s="25">
        <f t="shared" si="15"/>
        <v>396945.55</v>
      </c>
    </row>
    <row r="59" spans="1:17" s="6" customFormat="1" ht="110.25" customHeight="1" x14ac:dyDescent="0.25">
      <c r="A59" s="55"/>
      <c r="B59" s="31">
        <v>71955000</v>
      </c>
      <c r="C59" s="46" t="s">
        <v>1</v>
      </c>
      <c r="D59" s="46"/>
      <c r="E59" s="46"/>
      <c r="F59" s="26"/>
      <c r="G59" s="33"/>
      <c r="H59" s="34"/>
      <c r="I59" s="26"/>
      <c r="J59" s="48" t="s">
        <v>42</v>
      </c>
      <c r="K59" s="24" t="s">
        <v>36</v>
      </c>
      <c r="L59" s="36">
        <v>20000</v>
      </c>
      <c r="M59" s="36">
        <f t="shared" si="7"/>
        <v>20000</v>
      </c>
      <c r="N59" s="44"/>
      <c r="O59" s="36"/>
      <c r="P59" s="44"/>
      <c r="Q59" s="25">
        <f t="shared" si="15"/>
        <v>20000</v>
      </c>
    </row>
    <row r="60" spans="1:17" s="6" customFormat="1" ht="18.75" customHeight="1" x14ac:dyDescent="0.25">
      <c r="A60" s="55">
        <v>14</v>
      </c>
      <c r="B60" s="31">
        <v>71955000</v>
      </c>
      <c r="C60" s="46" t="s">
        <v>1</v>
      </c>
      <c r="D60" s="46" t="s">
        <v>1</v>
      </c>
      <c r="E60" s="46" t="s">
        <v>39</v>
      </c>
      <c r="F60" s="26">
        <v>2</v>
      </c>
      <c r="G60" s="28" t="s">
        <v>17</v>
      </c>
      <c r="H60" s="32">
        <v>2451.1999999999998</v>
      </c>
      <c r="I60" s="26">
        <v>139</v>
      </c>
      <c r="J60" s="48" t="s">
        <v>18</v>
      </c>
      <c r="K60" s="29" t="s">
        <v>0</v>
      </c>
      <c r="L60" s="36">
        <f>L61+L62</f>
        <v>426555.36</v>
      </c>
      <c r="M60" s="36">
        <f t="shared" ref="M60:P60" si="20">M61+M62</f>
        <v>20000</v>
      </c>
      <c r="N60" s="36">
        <f t="shared" si="20"/>
        <v>0</v>
      </c>
      <c r="O60" s="36">
        <f t="shared" si="20"/>
        <v>386227.59199999995</v>
      </c>
      <c r="P60" s="36">
        <f t="shared" si="20"/>
        <v>20327.768</v>
      </c>
      <c r="Q60" s="25">
        <f t="shared" si="15"/>
        <v>426555.35999999993</v>
      </c>
    </row>
    <row r="61" spans="1:17" s="6" customFormat="1" ht="51.75" customHeight="1" x14ac:dyDescent="0.25">
      <c r="A61" s="55"/>
      <c r="B61" s="31">
        <v>71955000</v>
      </c>
      <c r="C61" s="46" t="s">
        <v>1</v>
      </c>
      <c r="D61" s="46"/>
      <c r="E61" s="46"/>
      <c r="F61" s="26"/>
      <c r="G61" s="33"/>
      <c r="H61" s="34"/>
      <c r="I61" s="26"/>
      <c r="J61" s="48" t="s">
        <v>21</v>
      </c>
      <c r="K61" s="35" t="s">
        <v>19</v>
      </c>
      <c r="L61" s="36">
        <v>406555.36</v>
      </c>
      <c r="M61" s="36"/>
      <c r="N61" s="36"/>
      <c r="O61" s="43">
        <f>L61*0.95</f>
        <v>386227.59199999995</v>
      </c>
      <c r="P61" s="43">
        <f>L61*0.05</f>
        <v>20327.768</v>
      </c>
      <c r="Q61" s="25">
        <f t="shared" si="15"/>
        <v>406555.35999999993</v>
      </c>
    </row>
    <row r="62" spans="1:17" s="6" customFormat="1" ht="110.25" customHeight="1" x14ac:dyDescent="0.25">
      <c r="A62" s="55"/>
      <c r="B62" s="31">
        <v>71955000</v>
      </c>
      <c r="C62" s="46" t="s">
        <v>1</v>
      </c>
      <c r="D62" s="46"/>
      <c r="E62" s="46"/>
      <c r="F62" s="26"/>
      <c r="G62" s="33"/>
      <c r="H62" s="34"/>
      <c r="I62" s="26"/>
      <c r="J62" s="48" t="s">
        <v>42</v>
      </c>
      <c r="K62" s="24" t="s">
        <v>36</v>
      </c>
      <c r="L62" s="36">
        <v>20000</v>
      </c>
      <c r="M62" s="36">
        <f t="shared" si="7"/>
        <v>20000</v>
      </c>
      <c r="N62" s="44"/>
      <c r="O62" s="36"/>
      <c r="P62" s="44"/>
      <c r="Q62" s="25">
        <f t="shared" si="15"/>
        <v>20000</v>
      </c>
    </row>
    <row r="63" spans="1:17" s="6" customFormat="1" ht="18.75" customHeight="1" x14ac:dyDescent="0.25">
      <c r="A63" s="55">
        <v>15</v>
      </c>
      <c r="B63" s="31">
        <v>71955000</v>
      </c>
      <c r="C63" s="46" t="s">
        <v>1</v>
      </c>
      <c r="D63" s="46" t="s">
        <v>1</v>
      </c>
      <c r="E63" s="46" t="s">
        <v>33</v>
      </c>
      <c r="F63" s="26">
        <v>46</v>
      </c>
      <c r="G63" s="47" t="s">
        <v>17</v>
      </c>
      <c r="H63" s="32">
        <v>1360.6</v>
      </c>
      <c r="I63" s="26">
        <v>69</v>
      </c>
      <c r="J63" s="48" t="s">
        <v>18</v>
      </c>
      <c r="K63" s="29" t="s">
        <v>0</v>
      </c>
      <c r="L63" s="36">
        <f>L64+L65</f>
        <v>279172.99</v>
      </c>
      <c r="M63" s="36">
        <f t="shared" ref="M63:P63" si="21">M64+M65</f>
        <v>20000</v>
      </c>
      <c r="N63" s="36">
        <f t="shared" si="21"/>
        <v>0</v>
      </c>
      <c r="O63" s="36">
        <f t="shared" si="21"/>
        <v>246214.34049999999</v>
      </c>
      <c r="P63" s="36">
        <f t="shared" si="21"/>
        <v>12958.6495</v>
      </c>
      <c r="Q63" s="25">
        <f t="shared" si="15"/>
        <v>279172.99</v>
      </c>
    </row>
    <row r="64" spans="1:17" s="6" customFormat="1" ht="51.75" customHeight="1" x14ac:dyDescent="0.25">
      <c r="A64" s="55"/>
      <c r="B64" s="31">
        <v>71955000</v>
      </c>
      <c r="C64" s="46" t="s">
        <v>1</v>
      </c>
      <c r="D64" s="46"/>
      <c r="E64" s="46"/>
      <c r="F64" s="26"/>
      <c r="G64" s="46"/>
      <c r="H64" s="34"/>
      <c r="I64" s="26"/>
      <c r="J64" s="48" t="s">
        <v>21</v>
      </c>
      <c r="K64" s="29" t="s">
        <v>19</v>
      </c>
      <c r="L64" s="36">
        <v>259172.99</v>
      </c>
      <c r="M64" s="36"/>
      <c r="N64" s="36"/>
      <c r="O64" s="43">
        <f>L64*0.95</f>
        <v>246214.34049999999</v>
      </c>
      <c r="P64" s="43">
        <f>L64*0.05</f>
        <v>12958.6495</v>
      </c>
      <c r="Q64" s="25">
        <f t="shared" si="15"/>
        <v>259172.99</v>
      </c>
    </row>
    <row r="65" spans="1:17" s="6" customFormat="1" ht="110.25" customHeight="1" x14ac:dyDescent="0.25">
      <c r="A65" s="55"/>
      <c r="B65" s="31">
        <v>71955000</v>
      </c>
      <c r="C65" s="46" t="s">
        <v>1</v>
      </c>
      <c r="D65" s="46"/>
      <c r="E65" s="46"/>
      <c r="F65" s="26"/>
      <c r="G65" s="33"/>
      <c r="H65" s="34"/>
      <c r="I65" s="26"/>
      <c r="J65" s="48" t="s">
        <v>42</v>
      </c>
      <c r="K65" s="24" t="s">
        <v>36</v>
      </c>
      <c r="L65" s="36">
        <v>20000</v>
      </c>
      <c r="M65" s="36">
        <f t="shared" ref="M65" si="22">L65</f>
        <v>20000</v>
      </c>
      <c r="N65" s="44"/>
      <c r="O65" s="36"/>
      <c r="P65" s="44"/>
      <c r="Q65" s="25">
        <f t="shared" si="15"/>
        <v>20000</v>
      </c>
    </row>
    <row r="66" spans="1:17" ht="26.25" x14ac:dyDescent="0.25">
      <c r="Q66" s="12"/>
    </row>
  </sheetData>
  <autoFilter ref="A11:BL65"/>
  <mergeCells count="38">
    <mergeCell ref="A51:A53"/>
    <mergeCell ref="A54:A56"/>
    <mergeCell ref="A13:I13"/>
    <mergeCell ref="A63:A65"/>
    <mergeCell ref="A48:A50"/>
    <mergeCell ref="A12:E12"/>
    <mergeCell ref="A25:A27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36:A37"/>
    <mergeCell ref="A57:A59"/>
    <mergeCell ref="A60:A62"/>
    <mergeCell ref="A28:A30"/>
    <mergeCell ref="A42:A44"/>
    <mergeCell ref="A39:A41"/>
    <mergeCell ref="A14:A21"/>
    <mergeCell ref="A22:A24"/>
    <mergeCell ref="A31:A35"/>
    <mergeCell ref="A45:A47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2" manualBreakCount="2">
    <brk id="13" max="16" man="1"/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2020-12-29T07:00:07Z</dcterms:modified>
</cp:coreProperties>
</file>