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1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'2020-2022'!$A$11:$BL$28</definedName>
    <definedName name="_xlnm.Print_Titles" localSheetId="0">'2020-2022'!$11:$11</definedName>
    <definedName name="_xlnm.Print_Area" localSheetId="0">'2020-2022'!$A$1:$Q$28</definedName>
  </definedNames>
  <calcPr calcId="152511"/>
</workbook>
</file>

<file path=xl/calcChain.xml><?xml version="1.0" encoding="utf-8"?>
<calcChain xmlns="http://schemas.openxmlformats.org/spreadsheetml/2006/main">
  <c r="L26" i="1" l="1"/>
  <c r="M27" i="1" l="1"/>
  <c r="M26" i="1" s="1"/>
  <c r="L19" i="1"/>
  <c r="L17" i="1" s="1"/>
  <c r="H12" i="1"/>
  <c r="I12" i="1"/>
  <c r="L25" i="1" l="1"/>
  <c r="L23" i="1" s="1"/>
  <c r="L16" i="1"/>
  <c r="L14" i="1" s="1"/>
  <c r="M25" i="1" l="1"/>
  <c r="L22" i="1"/>
  <c r="M22" i="1" s="1"/>
  <c r="M19" i="1"/>
  <c r="P26" i="1" l="1"/>
  <c r="N26" i="1"/>
  <c r="M23" i="1"/>
  <c r="N23" i="1"/>
  <c r="O23" i="1"/>
  <c r="P23" i="1"/>
  <c r="M20" i="1"/>
  <c r="N20" i="1"/>
  <c r="O20" i="1"/>
  <c r="P20" i="1"/>
  <c r="M17" i="1"/>
  <c r="N17" i="1"/>
  <c r="O17" i="1"/>
  <c r="P17" i="1"/>
  <c r="N14" i="1"/>
  <c r="O14" i="1"/>
  <c r="P14" i="1"/>
  <c r="N12" i="1" l="1"/>
  <c r="P12" i="1"/>
  <c r="O26" i="1"/>
  <c r="O12" i="1" s="1"/>
  <c r="Q28" i="1" l="1"/>
  <c r="Q27" i="1"/>
  <c r="Q25" i="1"/>
  <c r="Q24" i="1"/>
  <c r="Q22" i="1"/>
  <c r="Q21" i="1"/>
  <c r="Q19" i="1"/>
  <c r="Q18" i="1"/>
  <c r="Q15" i="1"/>
  <c r="Q13" i="1"/>
  <c r="Q23" i="1" l="1"/>
  <c r="L20" i="1"/>
  <c r="L12" i="1" s="1"/>
  <c r="Q17" i="1"/>
  <c r="Q20" i="1" l="1"/>
  <c r="Q26" i="1"/>
  <c r="M16" i="1" l="1"/>
  <c r="M14" i="1" s="1"/>
  <c r="M12" i="1" s="1"/>
  <c r="Q14" i="1" l="1"/>
  <c r="Q16" i="1"/>
  <c r="Q12" i="1" l="1"/>
</calcChain>
</file>

<file path=xl/sharedStrings.xml><?xml version="1.0" encoding="utf-8"?>
<sst xmlns="http://schemas.openxmlformats.org/spreadsheetml/2006/main" count="97" uniqueCount="48">
  <si>
    <t>Х</t>
  </si>
  <si>
    <t>Приуральский район</t>
  </si>
  <si>
    <t>пгт. Харп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</si>
  <si>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</si>
  <si>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</si>
  <si>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</si>
  <si>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</si>
  <si>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</si>
  <si>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</si>
  <si>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</si>
  <si>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</si>
  <si>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</si>
  <si>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</si>
  <si>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</si>
  <si>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</si>
  <si>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</si>
  <si>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</si>
  <si>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</si>
  <si>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</si>
  <si>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</si>
  <si>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20</t>
  </si>
  <si>
    <t xml:space="preserve">разработка проектной документации по капитальному ремонту общего имущества в многоквартирном доме
</t>
  </si>
  <si>
    <t>ул. Гагарина</t>
  </si>
  <si>
    <t>ул. Дзержинского</t>
  </si>
  <si>
    <t>2 А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</si>
  <si>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</si>
  <si>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</si>
  <si>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</si>
  <si>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</si>
  <si>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</si>
  <si>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с. Белоярск</t>
  </si>
  <si>
    <t>ул. Озёрная</t>
  </si>
  <si>
    <t>21</t>
  </si>
  <si>
    <t>96</t>
  </si>
  <si>
    <t>Ассигнования, не распределенные муниципальным образованием Приуральский район в 2021 году</t>
  </si>
  <si>
    <t>Итого: муниципальное образование Приуральский район за 2021 год</t>
  </si>
  <si>
    <t>кв. Северный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</si>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</sst>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2" fillId="2" borderId="0" xfId="0" applyFont="1" applyFill="1"/>
    <xf numFmtId="0" fontId="6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Alignment="1">
      <alignment vertical="top"/>
    </xf>
    <xf numFmtId="0" fontId="6" fillId="0" borderId="5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top" wrapText="1"/>
    </xf>
    <xf numFmtId="4" fontId="7" fillId="0" borderId="5" xfId="0" applyNumberFormat="1" applyFont="1" applyFill="1" applyBorder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2" borderId="0" xfId="0" applyFill="1" applyAlignment="1">
      <alignment vertical="top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7" fillId="2" borderId="1" xfId="0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top" textRotation="90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29"/>
  <sheetViews>
    <sheetView tabSelected="1" view="pageBreakPreview" topLeftCell="A4" zoomScale="76" zoomScaleNormal="76" zoomScaleSheetLayoutView="76" zoomScalePageLayoutView="60" workbookViewId="0">
      <selection activeCell="J45" sqref="J45"/>
    </sheetView>
  </sheetViews>
  <sheetFormatPr defaultColWidth="9.140625" defaultRowHeight="15" x14ac:dyDescent="0.25"/>
  <cols>
    <col min="1" max="1" width="5.5703125" style="29" customWidth="1"/>
    <col min="2" max="2" width="14.140625" style="29" customWidth="1"/>
    <col min="3" max="3" width="28.85546875" style="27" customWidth="1"/>
    <col min="4" max="4" width="24.42578125" style="27" customWidth="1"/>
    <col min="5" max="5" width="36" style="27" customWidth="1"/>
    <col min="6" max="6" width="19.42578125" style="30" customWidth="1"/>
    <col min="7" max="7" width="14.28515625" style="29" customWidth="1"/>
    <col min="8" max="8" width="18.7109375" style="20" customWidth="1"/>
    <col min="9" max="9" width="15.5703125" style="31" customWidth="1"/>
    <col min="10" max="10" width="50" style="28" customWidth="1"/>
    <col min="11" max="11" width="10" style="27" customWidth="1"/>
    <col min="12" max="12" width="19.5703125" style="20" customWidth="1"/>
    <col min="13" max="13" width="21.140625" style="20" customWidth="1"/>
    <col min="14" max="14" width="14.7109375" style="20" customWidth="1"/>
    <col min="15" max="15" width="22" style="20" customWidth="1"/>
    <col min="16" max="16" width="21.5703125" style="20" customWidth="1"/>
    <col min="17" max="17" width="19.85546875" style="20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9" ht="9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9" ht="18" customHeight="1" x14ac:dyDescent="0.25">
      <c r="A3" s="63" t="s">
        <v>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9" ht="17.45" customHeight="1" x14ac:dyDescent="0.25">
      <c r="A4" s="63" t="s">
        <v>47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9" ht="11.25" customHeight="1" x14ac:dyDescent="0.25">
      <c r="A5" s="41"/>
      <c r="B5" s="41"/>
      <c r="C5" s="42"/>
      <c r="D5" s="42"/>
      <c r="E5" s="42"/>
      <c r="F5" s="43"/>
      <c r="G5" s="41"/>
      <c r="H5" s="40"/>
      <c r="I5" s="44"/>
      <c r="J5" s="45"/>
      <c r="K5" s="42"/>
      <c r="L5" s="40"/>
      <c r="M5" s="40"/>
      <c r="N5" s="40"/>
      <c r="O5" s="40"/>
      <c r="P5" s="40"/>
      <c r="Q5" s="40"/>
    </row>
    <row r="6" spans="1:19" ht="62.25" customHeight="1" x14ac:dyDescent="0.25">
      <c r="A6" s="65" t="s">
        <v>12</v>
      </c>
      <c r="B6" s="65" t="s">
        <v>45</v>
      </c>
      <c r="C6" s="65" t="s">
        <v>46</v>
      </c>
      <c r="D6" s="67" t="s">
        <v>8</v>
      </c>
      <c r="E6" s="68"/>
      <c r="F6" s="68"/>
      <c r="G6" s="69"/>
      <c r="H6" s="66" t="s">
        <v>43</v>
      </c>
      <c r="I6" s="75" t="s">
        <v>13</v>
      </c>
      <c r="J6" s="65" t="s">
        <v>37</v>
      </c>
      <c r="K6" s="65"/>
      <c r="L6" s="66" t="s">
        <v>17</v>
      </c>
      <c r="M6" s="64" t="s">
        <v>40</v>
      </c>
      <c r="N6" s="64"/>
      <c r="O6" s="64"/>
      <c r="P6" s="64"/>
      <c r="Q6" s="64"/>
    </row>
    <row r="7" spans="1:19" ht="93.75" customHeight="1" x14ac:dyDescent="0.25">
      <c r="A7" s="65"/>
      <c r="B7" s="65"/>
      <c r="C7" s="65"/>
      <c r="D7" s="65" t="s">
        <v>42</v>
      </c>
      <c r="E7" s="65" t="s">
        <v>41</v>
      </c>
      <c r="F7" s="66" t="s">
        <v>14</v>
      </c>
      <c r="G7" s="65" t="s">
        <v>44</v>
      </c>
      <c r="H7" s="66"/>
      <c r="I7" s="75"/>
      <c r="J7" s="65"/>
      <c r="K7" s="65"/>
      <c r="L7" s="66"/>
      <c r="M7" s="70" t="s">
        <v>38</v>
      </c>
      <c r="N7" s="71" t="s">
        <v>11</v>
      </c>
      <c r="O7" s="74" t="s">
        <v>7</v>
      </c>
      <c r="P7" s="74" t="s">
        <v>6</v>
      </c>
      <c r="Q7" s="74" t="s">
        <v>3</v>
      </c>
    </row>
    <row r="8" spans="1:19" ht="70.5" customHeight="1" x14ac:dyDescent="0.25">
      <c r="A8" s="65"/>
      <c r="B8" s="65"/>
      <c r="C8" s="65"/>
      <c r="D8" s="65"/>
      <c r="E8" s="65"/>
      <c r="F8" s="66"/>
      <c r="G8" s="65"/>
      <c r="H8" s="66"/>
      <c r="I8" s="75"/>
      <c r="J8" s="65"/>
      <c r="K8" s="65"/>
      <c r="L8" s="66"/>
      <c r="M8" s="70"/>
      <c r="N8" s="72"/>
      <c r="O8" s="74"/>
      <c r="P8" s="74"/>
      <c r="Q8" s="74"/>
    </row>
    <row r="9" spans="1:19" ht="15.75" customHeight="1" x14ac:dyDescent="0.25">
      <c r="A9" s="65"/>
      <c r="B9" s="65"/>
      <c r="C9" s="65"/>
      <c r="D9" s="65"/>
      <c r="E9" s="65"/>
      <c r="F9" s="66"/>
      <c r="G9" s="65"/>
      <c r="H9" s="66"/>
      <c r="I9" s="75"/>
      <c r="J9" s="65"/>
      <c r="K9" s="65"/>
      <c r="L9" s="66"/>
      <c r="M9" s="70"/>
      <c r="N9" s="73"/>
      <c r="O9" s="74"/>
      <c r="P9" s="74"/>
      <c r="Q9" s="74"/>
    </row>
    <row r="10" spans="1:19" s="3" customFormat="1" ht="51" customHeight="1" x14ac:dyDescent="0.25">
      <c r="A10" s="65"/>
      <c r="B10" s="65"/>
      <c r="C10" s="65"/>
      <c r="D10" s="65"/>
      <c r="E10" s="65"/>
      <c r="F10" s="66"/>
      <c r="G10" s="65"/>
      <c r="H10" s="66"/>
      <c r="I10" s="75"/>
      <c r="J10" s="33" t="s">
        <v>5</v>
      </c>
      <c r="K10" s="34" t="s">
        <v>4</v>
      </c>
      <c r="L10" s="35" t="s">
        <v>3</v>
      </c>
      <c r="M10" s="36" t="s">
        <v>15</v>
      </c>
      <c r="N10" s="36" t="s">
        <v>15</v>
      </c>
      <c r="O10" s="36" t="s">
        <v>16</v>
      </c>
      <c r="P10" s="36" t="s">
        <v>16</v>
      </c>
      <c r="Q10" s="36" t="s">
        <v>15</v>
      </c>
      <c r="R10" s="39"/>
      <c r="S10" s="39"/>
    </row>
    <row r="11" spans="1:19" s="1" customFormat="1" ht="15.75" x14ac:dyDescent="0.25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11">
        <v>6</v>
      </c>
      <c r="G11" s="11">
        <v>7</v>
      </c>
      <c r="H11" s="11">
        <v>8</v>
      </c>
      <c r="I11" s="11">
        <v>9</v>
      </c>
      <c r="J11" s="33">
        <v>10</v>
      </c>
      <c r="K11" s="33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8">
        <v>17</v>
      </c>
      <c r="R11" s="5"/>
      <c r="S11" s="5"/>
    </row>
    <row r="12" spans="1:19" ht="15.75" customHeight="1" x14ac:dyDescent="0.25">
      <c r="A12" s="59" t="s">
        <v>35</v>
      </c>
      <c r="B12" s="60"/>
      <c r="C12" s="60"/>
      <c r="D12" s="60"/>
      <c r="E12" s="61"/>
      <c r="F12" s="11">
        <v>5</v>
      </c>
      <c r="G12" s="51" t="s">
        <v>0</v>
      </c>
      <c r="H12" s="16">
        <f>H14+H17+H20+H23+H26</f>
        <v>11967.740000000002</v>
      </c>
      <c r="I12" s="11">
        <f>I14+I17+I20+I23+I26</f>
        <v>583</v>
      </c>
      <c r="J12" s="51" t="s">
        <v>0</v>
      </c>
      <c r="K12" s="12" t="s">
        <v>0</v>
      </c>
      <c r="L12" s="16">
        <f>L14+L17+L20+L23+L26</f>
        <v>15106359.129999999</v>
      </c>
      <c r="M12" s="16">
        <f>M14+M17+M20+M23+M26</f>
        <v>15106359.129999999</v>
      </c>
      <c r="N12" s="16">
        <f>N14+N17+N20+N23+N26</f>
        <v>0</v>
      </c>
      <c r="O12" s="16">
        <f>O14+O17+O20+O23+O26</f>
        <v>0</v>
      </c>
      <c r="P12" s="16">
        <f>P14+P17+P20+P23+P26</f>
        <v>0</v>
      </c>
      <c r="Q12" s="53">
        <f t="shared" ref="Q12:Q15" si="0">M12+N12+O12+P12</f>
        <v>15106359.129999999</v>
      </c>
      <c r="R12" s="38"/>
    </row>
    <row r="13" spans="1:19" ht="15.75" customHeight="1" x14ac:dyDescent="0.25">
      <c r="A13" s="51"/>
      <c r="B13" s="59" t="s">
        <v>34</v>
      </c>
      <c r="C13" s="60"/>
      <c r="D13" s="60"/>
      <c r="E13" s="60"/>
      <c r="F13" s="60"/>
      <c r="G13" s="60"/>
      <c r="H13" s="60"/>
      <c r="I13" s="61"/>
      <c r="J13" s="51" t="s">
        <v>0</v>
      </c>
      <c r="K13" s="12" t="s">
        <v>0</v>
      </c>
      <c r="L13" s="47"/>
      <c r="M13" s="47"/>
      <c r="N13" s="47"/>
      <c r="O13" s="47">
        <v>0</v>
      </c>
      <c r="P13" s="47"/>
      <c r="Q13" s="53">
        <f t="shared" si="0"/>
        <v>0</v>
      </c>
    </row>
    <row r="14" spans="1:19" ht="15.75" customHeight="1" x14ac:dyDescent="0.25">
      <c r="A14" s="56">
        <v>1</v>
      </c>
      <c r="B14" s="6">
        <v>71918000</v>
      </c>
      <c r="C14" s="7" t="s">
        <v>1</v>
      </c>
      <c r="D14" s="7" t="s">
        <v>2</v>
      </c>
      <c r="E14" s="7" t="s">
        <v>22</v>
      </c>
      <c r="F14" s="8" t="s">
        <v>24</v>
      </c>
      <c r="G14" s="54" t="s">
        <v>18</v>
      </c>
      <c r="H14" s="55">
        <v>2127.3000000000002</v>
      </c>
      <c r="I14" s="11">
        <v>98</v>
      </c>
      <c r="J14" s="50" t="s">
        <v>19</v>
      </c>
      <c r="K14" s="14" t="s">
        <v>0</v>
      </c>
      <c r="L14" s="48">
        <f>L15+L16</f>
        <v>1647650.98</v>
      </c>
      <c r="M14" s="48">
        <f t="shared" ref="M14:P14" si="1">M15+M16</f>
        <v>1647650.98</v>
      </c>
      <c r="N14" s="48">
        <f t="shared" si="1"/>
        <v>0</v>
      </c>
      <c r="O14" s="48">
        <f t="shared" si="1"/>
        <v>0</v>
      </c>
      <c r="P14" s="48">
        <f t="shared" si="1"/>
        <v>0</v>
      </c>
      <c r="Q14" s="53">
        <f t="shared" si="0"/>
        <v>1647650.98</v>
      </c>
    </row>
    <row r="15" spans="1:19" ht="31.5" customHeight="1" x14ac:dyDescent="0.25">
      <c r="A15" s="58"/>
      <c r="B15" s="6">
        <v>71918000</v>
      </c>
      <c r="C15" s="7" t="s">
        <v>1</v>
      </c>
      <c r="D15" s="7"/>
      <c r="E15" s="7"/>
      <c r="F15" s="8"/>
      <c r="G15" s="54"/>
      <c r="H15" s="10"/>
      <c r="I15" s="11"/>
      <c r="J15" s="50" t="s">
        <v>28</v>
      </c>
      <c r="K15" s="22" t="s">
        <v>29</v>
      </c>
      <c r="L15" s="48">
        <v>1613130</v>
      </c>
      <c r="M15" s="48">
        <v>1613130</v>
      </c>
      <c r="N15" s="48"/>
      <c r="O15" s="48"/>
      <c r="P15" s="48"/>
      <c r="Q15" s="53">
        <f t="shared" si="0"/>
        <v>1613130</v>
      </c>
    </row>
    <row r="16" spans="1:19" ht="15.75" customHeight="1" x14ac:dyDescent="0.25">
      <c r="A16" s="57"/>
      <c r="B16" s="6">
        <v>71918000</v>
      </c>
      <c r="C16" s="7" t="s">
        <v>1</v>
      </c>
      <c r="D16" s="7"/>
      <c r="E16" s="7"/>
      <c r="F16" s="8"/>
      <c r="G16" s="9"/>
      <c r="H16" s="10"/>
      <c r="I16" s="11"/>
      <c r="J16" s="50" t="s">
        <v>25</v>
      </c>
      <c r="K16" s="13" t="s">
        <v>32</v>
      </c>
      <c r="L16" s="53">
        <f>ROUND((L15)*2.14%,2)</f>
        <v>34520.980000000003</v>
      </c>
      <c r="M16" s="53">
        <f t="shared" ref="M16" si="2">L16</f>
        <v>34520.980000000003</v>
      </c>
      <c r="N16" s="49"/>
      <c r="O16" s="49"/>
      <c r="P16" s="49"/>
      <c r="Q16" s="53">
        <f t="shared" ref="Q16:Q28" si="3">M16+N16+O16+P16</f>
        <v>34520.980000000003</v>
      </c>
    </row>
    <row r="17" spans="1:17" ht="15.75" customHeight="1" x14ac:dyDescent="0.25">
      <c r="A17" s="56">
        <v>2</v>
      </c>
      <c r="B17" s="6">
        <v>71918000</v>
      </c>
      <c r="C17" s="7" t="s">
        <v>1</v>
      </c>
      <c r="D17" s="7" t="s">
        <v>2</v>
      </c>
      <c r="E17" s="7" t="s">
        <v>23</v>
      </c>
      <c r="F17" s="8">
        <v>6</v>
      </c>
      <c r="G17" s="54" t="s">
        <v>18</v>
      </c>
      <c r="H17" s="55">
        <v>1485</v>
      </c>
      <c r="I17" s="11">
        <v>96</v>
      </c>
      <c r="J17" s="50" t="s">
        <v>19</v>
      </c>
      <c r="K17" s="14" t="s">
        <v>0</v>
      </c>
      <c r="L17" s="48">
        <f>L18+L19</f>
        <v>1155203.3999999999</v>
      </c>
      <c r="M17" s="48">
        <f t="shared" ref="M17:P17" si="4">M18+M19</f>
        <v>1155203.3999999999</v>
      </c>
      <c r="N17" s="48">
        <f t="shared" si="4"/>
        <v>0</v>
      </c>
      <c r="O17" s="48">
        <f t="shared" si="4"/>
        <v>0</v>
      </c>
      <c r="P17" s="48">
        <f t="shared" si="4"/>
        <v>0</v>
      </c>
      <c r="Q17" s="53">
        <f t="shared" si="3"/>
        <v>1155203.3999999999</v>
      </c>
    </row>
    <row r="18" spans="1:17" ht="31.5" customHeight="1" x14ac:dyDescent="0.25">
      <c r="A18" s="58"/>
      <c r="B18" s="6">
        <v>71918000</v>
      </c>
      <c r="C18" s="7" t="s">
        <v>1</v>
      </c>
      <c r="D18" s="7"/>
      <c r="E18" s="7"/>
      <c r="F18" s="8"/>
      <c r="G18" s="54"/>
      <c r="H18" s="10"/>
      <c r="I18" s="11"/>
      <c r="J18" s="50" t="s">
        <v>28</v>
      </c>
      <c r="K18" s="32" t="s">
        <v>29</v>
      </c>
      <c r="L18" s="48">
        <v>1131000</v>
      </c>
      <c r="M18" s="48">
        <v>1131000</v>
      </c>
      <c r="N18" s="48"/>
      <c r="O18" s="48"/>
      <c r="P18" s="48"/>
      <c r="Q18" s="53">
        <f t="shared" si="3"/>
        <v>1131000</v>
      </c>
    </row>
    <row r="19" spans="1:17" ht="15.75" customHeight="1" x14ac:dyDescent="0.25">
      <c r="A19" s="57"/>
      <c r="B19" s="6">
        <v>71918000</v>
      </c>
      <c r="C19" s="7" t="s">
        <v>1</v>
      </c>
      <c r="D19" s="7"/>
      <c r="E19" s="7"/>
      <c r="F19" s="8"/>
      <c r="G19" s="54"/>
      <c r="H19" s="10"/>
      <c r="I19" s="11"/>
      <c r="J19" s="50" t="s">
        <v>25</v>
      </c>
      <c r="K19" s="13" t="s">
        <v>32</v>
      </c>
      <c r="L19" s="53">
        <f>(L18)*2.14%</f>
        <v>24203.4</v>
      </c>
      <c r="M19" s="53">
        <f t="shared" ref="M19" si="5">L19</f>
        <v>24203.4</v>
      </c>
      <c r="N19" s="48"/>
      <c r="O19" s="48"/>
      <c r="P19" s="48"/>
      <c r="Q19" s="53">
        <f t="shared" si="3"/>
        <v>24203.4</v>
      </c>
    </row>
    <row r="20" spans="1:17" ht="15.75" customHeight="1" x14ac:dyDescent="0.25">
      <c r="A20" s="56">
        <v>3</v>
      </c>
      <c r="B20" s="6">
        <v>71918000</v>
      </c>
      <c r="C20" s="7" t="s">
        <v>1</v>
      </c>
      <c r="D20" s="7" t="s">
        <v>2</v>
      </c>
      <c r="E20" s="7" t="s">
        <v>36</v>
      </c>
      <c r="F20" s="8">
        <v>7</v>
      </c>
      <c r="G20" s="54" t="s">
        <v>18</v>
      </c>
      <c r="H20" s="55">
        <v>5138.8999999999996</v>
      </c>
      <c r="I20" s="11">
        <v>210</v>
      </c>
      <c r="J20" s="50" t="s">
        <v>19</v>
      </c>
      <c r="K20" s="14" t="s">
        <v>0</v>
      </c>
      <c r="L20" s="48">
        <f>L21+L22</f>
        <v>2859766.79</v>
      </c>
      <c r="M20" s="48">
        <f t="shared" ref="M20:P20" si="6">M21+M22</f>
        <v>2859766.79</v>
      </c>
      <c r="N20" s="48">
        <f t="shared" si="6"/>
        <v>0</v>
      </c>
      <c r="O20" s="48">
        <f t="shared" si="6"/>
        <v>0</v>
      </c>
      <c r="P20" s="48">
        <f t="shared" si="6"/>
        <v>0</v>
      </c>
      <c r="Q20" s="53">
        <f t="shared" si="3"/>
        <v>2859766.79</v>
      </c>
    </row>
    <row r="21" spans="1:17" ht="31.5" customHeight="1" x14ac:dyDescent="0.25">
      <c r="A21" s="58"/>
      <c r="B21" s="6">
        <v>71918000</v>
      </c>
      <c r="C21" s="7" t="s">
        <v>1</v>
      </c>
      <c r="D21" s="7"/>
      <c r="E21" s="7"/>
      <c r="F21" s="8"/>
      <c r="G21" s="54"/>
      <c r="H21" s="10"/>
      <c r="I21" s="11"/>
      <c r="J21" s="50" t="s">
        <v>28</v>
      </c>
      <c r="K21" s="13" t="s">
        <v>29</v>
      </c>
      <c r="L21" s="48">
        <v>2799850</v>
      </c>
      <c r="M21" s="48">
        <v>2799850</v>
      </c>
      <c r="N21" s="48"/>
      <c r="O21" s="48"/>
      <c r="P21" s="48"/>
      <c r="Q21" s="53">
        <f t="shared" si="3"/>
        <v>2799850</v>
      </c>
    </row>
    <row r="22" spans="1:17" ht="15.75" customHeight="1" x14ac:dyDescent="0.25">
      <c r="A22" s="57"/>
      <c r="B22" s="6">
        <v>71918000</v>
      </c>
      <c r="C22" s="7" t="s">
        <v>1</v>
      </c>
      <c r="D22" s="7"/>
      <c r="E22" s="7"/>
      <c r="F22" s="8"/>
      <c r="G22" s="54"/>
      <c r="H22" s="10"/>
      <c r="I22" s="11"/>
      <c r="J22" s="50" t="s">
        <v>25</v>
      </c>
      <c r="K22" s="13" t="s">
        <v>32</v>
      </c>
      <c r="L22" s="53">
        <f>(L21)*2.14%</f>
        <v>59916.790000000008</v>
      </c>
      <c r="M22" s="53">
        <f t="shared" ref="M22" si="7">L22</f>
        <v>59916.790000000008</v>
      </c>
      <c r="N22" s="48"/>
      <c r="O22" s="48"/>
      <c r="P22" s="48"/>
      <c r="Q22" s="53">
        <f t="shared" si="3"/>
        <v>59916.790000000008</v>
      </c>
    </row>
    <row r="23" spans="1:17" ht="15.75" customHeight="1" x14ac:dyDescent="0.25">
      <c r="A23" s="56">
        <v>4</v>
      </c>
      <c r="B23" s="6">
        <v>71918000</v>
      </c>
      <c r="C23" s="7" t="s">
        <v>1</v>
      </c>
      <c r="D23" s="7" t="s">
        <v>2</v>
      </c>
      <c r="E23" s="7" t="s">
        <v>22</v>
      </c>
      <c r="F23" s="8">
        <v>3</v>
      </c>
      <c r="G23" s="54" t="s">
        <v>18</v>
      </c>
      <c r="H23" s="55">
        <v>2909.6</v>
      </c>
      <c r="I23" s="11">
        <v>161</v>
      </c>
      <c r="J23" s="50" t="s">
        <v>19</v>
      </c>
      <c r="K23" s="14" t="s">
        <v>0</v>
      </c>
      <c r="L23" s="48">
        <f>L24+L25</f>
        <v>9375614.4499999993</v>
      </c>
      <c r="M23" s="48">
        <f t="shared" ref="M23:P23" si="8">M24+M25</f>
        <v>9375614.4499999993</v>
      </c>
      <c r="N23" s="48">
        <f t="shared" si="8"/>
        <v>0</v>
      </c>
      <c r="O23" s="48">
        <f t="shared" si="8"/>
        <v>0</v>
      </c>
      <c r="P23" s="48">
        <f t="shared" si="8"/>
        <v>0</v>
      </c>
      <c r="Q23" s="53">
        <f t="shared" si="3"/>
        <v>9375614.4499999993</v>
      </c>
    </row>
    <row r="24" spans="1:17" ht="15.75" customHeight="1" x14ac:dyDescent="0.25">
      <c r="A24" s="58"/>
      <c r="B24" s="6">
        <v>71918000</v>
      </c>
      <c r="C24" s="7" t="s">
        <v>1</v>
      </c>
      <c r="D24" s="7"/>
      <c r="E24" s="7"/>
      <c r="F24" s="8"/>
      <c r="G24" s="54"/>
      <c r="H24" s="10"/>
      <c r="I24" s="11"/>
      <c r="J24" s="50" t="s">
        <v>26</v>
      </c>
      <c r="K24" s="17" t="s">
        <v>27</v>
      </c>
      <c r="L24" s="48">
        <v>9179180</v>
      </c>
      <c r="M24" s="48">
        <v>9179180</v>
      </c>
      <c r="N24" s="48"/>
      <c r="O24" s="48"/>
      <c r="P24" s="48"/>
      <c r="Q24" s="53">
        <f t="shared" si="3"/>
        <v>9179180</v>
      </c>
    </row>
    <row r="25" spans="1:17" ht="15.75" customHeight="1" x14ac:dyDescent="0.25">
      <c r="A25" s="57"/>
      <c r="B25" s="6">
        <v>71918000</v>
      </c>
      <c r="C25" s="7" t="s">
        <v>1</v>
      </c>
      <c r="D25" s="7"/>
      <c r="E25" s="7"/>
      <c r="F25" s="8"/>
      <c r="G25" s="54"/>
      <c r="H25" s="10"/>
      <c r="I25" s="11"/>
      <c r="J25" s="50" t="s">
        <v>25</v>
      </c>
      <c r="K25" s="13" t="s">
        <v>32</v>
      </c>
      <c r="L25" s="53">
        <f>ROUND((L24)*2.14%,2)</f>
        <v>196434.45</v>
      </c>
      <c r="M25" s="53">
        <f t="shared" ref="M25" si="9">L25</f>
        <v>196434.45</v>
      </c>
      <c r="N25" s="48"/>
      <c r="O25" s="48"/>
      <c r="P25" s="48"/>
      <c r="Q25" s="53">
        <f t="shared" si="3"/>
        <v>196434.45</v>
      </c>
    </row>
    <row r="26" spans="1:17" ht="15.75" customHeight="1" x14ac:dyDescent="0.25">
      <c r="A26" s="56">
        <v>5</v>
      </c>
      <c r="B26" s="6">
        <v>71918000</v>
      </c>
      <c r="C26" s="7" t="s">
        <v>1</v>
      </c>
      <c r="D26" s="21" t="s">
        <v>30</v>
      </c>
      <c r="E26" s="50" t="s">
        <v>31</v>
      </c>
      <c r="F26" s="23">
        <v>7</v>
      </c>
      <c r="G26" s="52" t="s">
        <v>18</v>
      </c>
      <c r="H26" s="24">
        <v>306.94</v>
      </c>
      <c r="I26" s="25">
        <v>18</v>
      </c>
      <c r="J26" s="50" t="s">
        <v>19</v>
      </c>
      <c r="K26" s="14" t="s">
        <v>0</v>
      </c>
      <c r="L26" s="48">
        <f>L27+L28</f>
        <v>68123.510000000009</v>
      </c>
      <c r="M26" s="48">
        <f>M27+M28</f>
        <v>68123.510000000009</v>
      </c>
      <c r="N26" s="48">
        <f t="shared" ref="N26:P26" si="10">N27+N28</f>
        <v>0</v>
      </c>
      <c r="O26" s="48">
        <f t="shared" si="10"/>
        <v>0</v>
      </c>
      <c r="P26" s="48">
        <f t="shared" si="10"/>
        <v>0</v>
      </c>
      <c r="Q26" s="53">
        <f t="shared" si="3"/>
        <v>68123.510000000009</v>
      </c>
    </row>
    <row r="27" spans="1:17" ht="51.75" customHeight="1" x14ac:dyDescent="0.25">
      <c r="A27" s="58"/>
      <c r="B27" s="6">
        <v>71918000</v>
      </c>
      <c r="C27" s="7" t="s">
        <v>1</v>
      </c>
      <c r="D27" s="50"/>
      <c r="E27" s="50"/>
      <c r="F27" s="8"/>
      <c r="G27" s="15"/>
      <c r="H27" s="19"/>
      <c r="I27" s="11"/>
      <c r="J27" s="50" t="s">
        <v>21</v>
      </c>
      <c r="K27" s="13" t="s">
        <v>20</v>
      </c>
      <c r="L27" s="46">
        <v>48123.51</v>
      </c>
      <c r="M27" s="48">
        <f>L27</f>
        <v>48123.51</v>
      </c>
      <c r="N27" s="48"/>
      <c r="O27" s="47"/>
      <c r="P27" s="47"/>
      <c r="Q27" s="53">
        <f t="shared" si="3"/>
        <v>48123.51</v>
      </c>
    </row>
    <row r="28" spans="1:17" ht="89.45" customHeight="1" x14ac:dyDescent="0.25">
      <c r="A28" s="57"/>
      <c r="B28" s="6">
        <v>71918000</v>
      </c>
      <c r="C28" s="7" t="s">
        <v>1</v>
      </c>
      <c r="D28" s="50"/>
      <c r="E28" s="50"/>
      <c r="F28" s="8"/>
      <c r="G28" s="15"/>
      <c r="H28" s="19"/>
      <c r="I28" s="11"/>
      <c r="J28" s="50" t="s">
        <v>39</v>
      </c>
      <c r="K28" s="17" t="s">
        <v>33</v>
      </c>
      <c r="L28" s="48">
        <v>20000</v>
      </c>
      <c r="M28" s="48">
        <v>20000</v>
      </c>
      <c r="N28" s="48"/>
      <c r="O28" s="48"/>
      <c r="P28" s="48"/>
      <c r="Q28" s="53">
        <f t="shared" si="3"/>
        <v>20000</v>
      </c>
    </row>
    <row r="29" spans="1:17" ht="26.25" x14ac:dyDescent="0.25">
      <c r="Q29" s="26"/>
    </row>
  </sheetData>
  <autoFilter ref="A11:BL28"/>
  <mergeCells count="28"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B13:I13"/>
    <mergeCell ref="A12:E12"/>
    <mergeCell ref="A14:A16"/>
    <mergeCell ref="A17:A19"/>
    <mergeCell ref="A23:A25"/>
    <mergeCell ref="A20:A22"/>
    <mergeCell ref="A26:A28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2020-12-29T07:23:06Z</dcterms:modified>
</cp:coreProperties>
</file>