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абченюк\Desktop\Разбивка по МО для сайта в раздел капитальный ремонт 2018\"/>
    </mc:Choice>
  </mc:AlternateContent>
  <bookViews>
    <workbookView xWindow="0" yWindow="0" windowWidth="14700" windowHeight="11940"/>
  </bookViews>
  <sheets>
    <sheet name="изменение" sheetId="1" r:id="rId1"/>
  </sheets>
  <definedNames>
    <definedName name="_xlnm._FilterDatabase" localSheetId="0" hidden="1">изменение!$A$11:$AP$97</definedName>
    <definedName name="_xlnm.Print_Titles" localSheetId="0">изменение!$11:$11</definedName>
    <definedName name="_xlnm.Print_Area" localSheetId="0">изменение!$A$1:$Q$97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L25" i="1" l="1"/>
  <c r="M25" i="1" s="1"/>
  <c r="L53" i="1" l="1"/>
  <c r="P93" i="1"/>
  <c r="L95" i="1"/>
  <c r="L92" i="1"/>
  <c r="L89" i="1"/>
  <c r="L86" i="1"/>
  <c r="L83" i="1"/>
  <c r="L80" i="1"/>
  <c r="L77" i="1"/>
  <c r="O75" i="1"/>
  <c r="P75" i="1"/>
  <c r="L74" i="1"/>
  <c r="L71" i="1"/>
  <c r="L68" i="1"/>
  <c r="L65" i="1"/>
  <c r="L62" i="1"/>
  <c r="L59" i="1"/>
  <c r="L56" i="1"/>
  <c r="L50" i="1"/>
  <c r="L45" i="1"/>
  <c r="M45" i="1" s="1"/>
  <c r="L36" i="1"/>
  <c r="L22" i="1"/>
  <c r="L17" i="1"/>
  <c r="L14" i="1"/>
  <c r="L12" i="1" l="1"/>
  <c r="M96" i="1" l="1"/>
  <c r="O93" i="1" l="1"/>
  <c r="P90" i="1"/>
  <c r="O90" i="1"/>
  <c r="P87" i="1"/>
  <c r="O87" i="1"/>
  <c r="P84" i="1"/>
  <c r="O84" i="1"/>
  <c r="P81" i="1"/>
  <c r="O81" i="1"/>
  <c r="P78" i="1"/>
  <c r="O78" i="1"/>
  <c r="P72" i="1"/>
  <c r="O72" i="1"/>
  <c r="P69" i="1"/>
  <c r="O69" i="1"/>
  <c r="P66" i="1"/>
  <c r="O66" i="1"/>
  <c r="P63" i="1"/>
  <c r="O63" i="1"/>
  <c r="P60" i="1"/>
  <c r="O60" i="1"/>
  <c r="P57" i="1"/>
  <c r="O57" i="1"/>
  <c r="M41" i="1" l="1"/>
  <c r="Q41" i="1" s="1"/>
  <c r="M39" i="1"/>
  <c r="Q39" i="1" s="1"/>
  <c r="M38" i="1"/>
  <c r="Q38" i="1" s="1"/>
  <c r="M31" i="1"/>
  <c r="Q31" i="1" s="1"/>
  <c r="M28" i="1"/>
  <c r="Q28" i="1" s="1"/>
  <c r="M29" i="1"/>
  <c r="Q29" i="1" s="1"/>
  <c r="Q96" i="1" l="1"/>
  <c r="Q93" i="1"/>
  <c r="Q90" i="1"/>
  <c r="Q87" i="1"/>
  <c r="Q84" i="1"/>
  <c r="Q81" i="1"/>
  <c r="Q78" i="1"/>
  <c r="Q75" i="1"/>
  <c r="Q72" i="1"/>
  <c r="Q69" i="1"/>
  <c r="Q66" i="1"/>
  <c r="Q63" i="1"/>
  <c r="Q60" i="1"/>
  <c r="Q57" i="1"/>
  <c r="Q13" i="1"/>
  <c r="M55" i="1" l="1"/>
  <c r="Q55" i="1" s="1"/>
  <c r="M54" i="1"/>
  <c r="Q54" i="1" s="1"/>
  <c r="M52" i="1"/>
  <c r="Q52" i="1" s="1"/>
  <c r="M51" i="1"/>
  <c r="Q51" i="1" s="1"/>
  <c r="M49" i="1"/>
  <c r="Q49" i="1" s="1"/>
  <c r="M48" i="1"/>
  <c r="Q48" i="1" s="1"/>
  <c r="M47" i="1"/>
  <c r="Q47" i="1" s="1"/>
  <c r="M46" i="1"/>
  <c r="Q46" i="1" s="1"/>
  <c r="M44" i="1"/>
  <c r="Q44" i="1" s="1"/>
  <c r="M43" i="1"/>
  <c r="Q43" i="1" s="1"/>
  <c r="M42" i="1"/>
  <c r="Q42" i="1" s="1"/>
  <c r="M40" i="1"/>
  <c r="Q40" i="1" s="1"/>
  <c r="M37" i="1"/>
  <c r="Q37" i="1" s="1"/>
  <c r="M35" i="1"/>
  <c r="Q35" i="1" s="1"/>
  <c r="M34" i="1"/>
  <c r="Q34" i="1" s="1"/>
  <c r="M33" i="1"/>
  <c r="Q33" i="1" s="1"/>
  <c r="M32" i="1"/>
  <c r="Q32" i="1" s="1"/>
  <c r="M30" i="1"/>
  <c r="Q30" i="1" s="1"/>
  <c r="M27" i="1"/>
  <c r="Q27" i="1" s="1"/>
  <c r="M26" i="1"/>
  <c r="Q26" i="1" s="1"/>
  <c r="M24" i="1"/>
  <c r="Q24" i="1" s="1"/>
  <c r="M23" i="1"/>
  <c r="Q23" i="1" s="1"/>
  <c r="M21" i="1"/>
  <c r="Q21" i="1" s="1"/>
  <c r="M20" i="1"/>
  <c r="Q20" i="1" s="1"/>
  <c r="M19" i="1"/>
  <c r="Q19" i="1" s="1"/>
  <c r="M18" i="1"/>
  <c r="Q18" i="1" s="1"/>
  <c r="M16" i="1"/>
  <c r="Q16" i="1" s="1"/>
  <c r="M15" i="1"/>
  <c r="Q15" i="1" s="1"/>
  <c r="N59" i="1" l="1"/>
  <c r="O59" i="1"/>
  <c r="P59" i="1"/>
  <c r="M61" i="1"/>
  <c r="N62" i="1"/>
  <c r="O62" i="1"/>
  <c r="P62" i="1"/>
  <c r="M64" i="1"/>
  <c r="N65" i="1"/>
  <c r="O65" i="1"/>
  <c r="P65" i="1"/>
  <c r="M67" i="1"/>
  <c r="N68" i="1"/>
  <c r="O68" i="1"/>
  <c r="P68" i="1"/>
  <c r="M70" i="1"/>
  <c r="N71" i="1"/>
  <c r="O71" i="1"/>
  <c r="P71" i="1"/>
  <c r="M73" i="1"/>
  <c r="N74" i="1"/>
  <c r="O74" i="1"/>
  <c r="P74" i="1"/>
  <c r="M76" i="1"/>
  <c r="N77" i="1"/>
  <c r="O77" i="1"/>
  <c r="P77" i="1"/>
  <c r="M79" i="1"/>
  <c r="N80" i="1"/>
  <c r="O80" i="1"/>
  <c r="P80" i="1"/>
  <c r="M82" i="1"/>
  <c r="N83" i="1"/>
  <c r="O83" i="1"/>
  <c r="M85" i="1"/>
  <c r="N86" i="1"/>
  <c r="P86" i="1"/>
  <c r="M88" i="1"/>
  <c r="N89" i="1"/>
  <c r="O89" i="1"/>
  <c r="P89" i="1"/>
  <c r="M91" i="1"/>
  <c r="N92" i="1"/>
  <c r="P92" i="1"/>
  <c r="M94" i="1"/>
  <c r="N95" i="1"/>
  <c r="O95" i="1"/>
  <c r="P95" i="1"/>
  <c r="M97" i="1"/>
  <c r="M58" i="1"/>
  <c r="N56" i="1"/>
  <c r="M53" i="1"/>
  <c r="Q53" i="1" s="1"/>
  <c r="M50" i="1"/>
  <c r="Q50" i="1" s="1"/>
  <c r="Q45" i="1"/>
  <c r="M36" i="1"/>
  <c r="Q36" i="1" s="1"/>
  <c r="M22" i="1"/>
  <c r="Q22" i="1" s="1"/>
  <c r="M17" i="1"/>
  <c r="Q17" i="1" s="1"/>
  <c r="M14" i="1"/>
  <c r="N12" i="1" l="1"/>
  <c r="Q25" i="1"/>
  <c r="Q14" i="1"/>
  <c r="M80" i="1"/>
  <c r="Q80" i="1" s="1"/>
  <c r="Q82" i="1"/>
  <c r="M59" i="1"/>
  <c r="Q59" i="1" s="1"/>
  <c r="Q61" i="1"/>
  <c r="M56" i="1"/>
  <c r="Q58" i="1"/>
  <c r="M65" i="1"/>
  <c r="Q65" i="1" s="1"/>
  <c r="Q67" i="1"/>
  <c r="M95" i="1"/>
  <c r="Q95" i="1" s="1"/>
  <c r="Q97" i="1"/>
  <c r="M74" i="1"/>
  <c r="Q74" i="1" s="1"/>
  <c r="Q76" i="1"/>
  <c r="M89" i="1"/>
  <c r="Q89" i="1" s="1"/>
  <c r="Q91" i="1"/>
  <c r="M62" i="1"/>
  <c r="Q62" i="1" s="1"/>
  <c r="Q64" i="1"/>
  <c r="M83" i="1"/>
  <c r="Q85" i="1"/>
  <c r="M68" i="1"/>
  <c r="Q68" i="1" s="1"/>
  <c r="Q70" i="1"/>
  <c r="M86" i="1"/>
  <c r="Q88" i="1"/>
  <c r="M77" i="1"/>
  <c r="Q77" i="1" s="1"/>
  <c r="Q79" i="1"/>
  <c r="M92" i="1"/>
  <c r="Q94" i="1"/>
  <c r="M71" i="1"/>
  <c r="Q71" i="1" s="1"/>
  <c r="Q73" i="1"/>
  <c r="O92" i="1"/>
  <c r="O86" i="1"/>
  <c r="P83" i="1"/>
  <c r="M12" i="1" l="1"/>
  <c r="Q83" i="1"/>
  <c r="Q86" i="1"/>
  <c r="Q92" i="1"/>
  <c r="P56" i="1" l="1"/>
  <c r="P12" i="1" s="1"/>
  <c r="O56" i="1"/>
  <c r="O12" i="1" s="1"/>
  <c r="Q12" i="1" l="1"/>
  <c r="Q56" i="1"/>
</calcChain>
</file>

<file path=xl/sharedStrings.xml><?xml version="1.0" encoding="utf-8"?>
<sst xmlns="http://schemas.openxmlformats.org/spreadsheetml/2006/main" count="356" uniqueCount="81">
  <si>
    <t>21</t>
  </si>
  <si>
    <t>05</t>
  </si>
  <si>
    <t>Х</t>
  </si>
  <si>
    <t>11</t>
  </si>
  <si>
    <t>03</t>
  </si>
  <si>
    <t>08</t>
  </si>
  <si>
    <t>01</t>
  </si>
  <si>
    <t>04</t>
  </si>
  <si>
    <t>пос. Ханымей</t>
  </si>
  <si>
    <t>Пуровский район</t>
  </si>
  <si>
    <t>10</t>
  </si>
  <si>
    <t>пос. Пуровск</t>
  </si>
  <si>
    <t>г. Тарко-Сале</t>
  </si>
  <si>
    <t>02</t>
  </si>
  <si>
    <t>20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</si>
  <si>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</si>
  <si>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</si>
  <si>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</si>
  <si>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</si>
  <si>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</si>
  <si>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</si>
  <si>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</si>
  <si>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</si>
  <si>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</si>
  <si>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</si>
  <si>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>пос. Пурпе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</si>
  <si>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</si>
  <si>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</si>
  <si>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</si>
  <si>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09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</si>
  <si>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</si>
  <si>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ул. 27 Съезда КПСС</t>
  </si>
  <si>
    <t>ул. Железнодорожная</t>
  </si>
  <si>
    <t>ул. Труда</t>
  </si>
  <si>
    <t>ул. Заполярная</t>
  </si>
  <si>
    <t>ул. Победы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</si>
  <si>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</si>
  <si>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</si>
  <si>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Общая площадь многоквартирного дома (кв. м)</t>
  </si>
  <si>
    <t>Количество зарегистрированных жителей (чел.)</t>
  </si>
  <si>
    <t>многоквартирный дом (№, корп.)</t>
  </si>
  <si>
    <t>2А</t>
  </si>
  <si>
    <t xml:space="preserve">кв. Школьный 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</si>
  <si>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</si>
  <si>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</si>
  <si>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ремонт фасада</t>
  </si>
  <si>
    <t>ремонт внутридомовых инженерных систем водоснабжения</t>
  </si>
  <si>
    <t>ремонт внутридомовых инженерных систем электроснабжения</t>
  </si>
  <si>
    <t>услуги по строительному контролю</t>
  </si>
  <si>
    <t>ремонт внутридомовых инженерных систем теплоснабжения</t>
  </si>
  <si>
    <t>1А</t>
  </si>
  <si>
    <t>ул. Таёжная</t>
  </si>
  <si>
    <t>ремонт подвальных помещений, относящихся к общему имуществу в многоквартирном доме</t>
  </si>
  <si>
    <t>ремонт внутридомовых инженерных систем газоснабжения</t>
  </si>
  <si>
    <t>Итого: муниципальное образование Пуровский район 2018 год</t>
  </si>
  <si>
    <t>ул. Мезенцева</t>
  </si>
  <si>
    <t xml:space="preserve">ремонт внутридомовых инженерных систем водоотведения </t>
  </si>
  <si>
    <t>ремонт фундамента многоквартирного дома</t>
  </si>
  <si>
    <t xml:space="preserve">ремонт крыши </t>
  </si>
  <si>
    <t>кв. Комсомольский</t>
  </si>
  <si>
    <t>ул. Ханымейский тракт</t>
  </si>
  <si>
    <t>установка коллективных (общедомовых) приборов учета потребления тепловой энергии</t>
  </si>
  <si>
    <t>25</t>
  </si>
  <si>
    <t>Код ОКТМО муниципаль-ного образования (№)</t>
  </si>
  <si>
    <t>констру-ктив</t>
  </si>
  <si>
    <t xml:space="preserve">ул. 50 лет Ямала </t>
  </si>
  <si>
    <t>пос. Сывдарма</t>
  </si>
  <si>
    <t>27</t>
  </si>
  <si>
    <t xml:space="preserve"> руб.</t>
  </si>
  <si>
    <t>руб.</t>
  </si>
  <si>
    <t>26</t>
  </si>
  <si>
    <t>установка коллективных (общедомовых) приборов учета потребления горячей воды</t>
  </si>
  <si>
    <t>установка коллективных (общедомовых) приборов учета потребления холодной воды</t>
  </si>
  <si>
    <t>Стоимость работ по капитальному ремонту общего имущества в многоквартирных домах (руб.)</t>
  </si>
  <si>
    <t>50</t>
  </si>
  <si>
    <t>проведение государственной экспертизы проекта</t>
  </si>
  <si>
    <t>пос. Пурпе-1</t>
  </si>
  <si>
    <t>город, поселок городского типа, поселок, село, деревня, населенный пункт (г., пгт, пос., с., д., н/п)</t>
  </si>
  <si>
    <t>микрорайон, проспект, улица, переулок, проезд (м/р, пр., ул., пер., проезд)</t>
  </si>
  <si>
    <t>м/р Геолог</t>
  </si>
  <si>
    <t>расположенных на территории Ямало-Ненецкого автономного округа,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</si>
</sst>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vertical="top"/>
    </xf>
    <xf numFmtId="49" fontId="3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4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indent="1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indent="1"/>
    </xf>
    <xf numFmtId="4" fontId="0" fillId="0" borderId="0" xfId="0" applyNumberFormat="1" applyFill="1" applyAlignment="1">
      <alignment horizontal="center"/>
    </xf>
    <xf numFmtId="4" fontId="12" fillId="0" borderId="0" xfId="0" applyNumberFormat="1" applyFont="1" applyFill="1" applyAlignment="1">
      <alignment horizontal="center" vertical="top"/>
    </xf>
    <xf numFmtId="4" fontId="0" fillId="0" borderId="0" xfId="0" applyNumberFormat="1" applyFill="1"/>
    <xf numFmtId="4" fontId="12" fillId="0" borderId="0" xfId="0" applyNumberFormat="1" applyFont="1" applyFill="1" applyAlignment="1">
      <alignment vertical="top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vertical="top"/>
    </xf>
    <xf numFmtId="4" fontId="3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center"/>
    </xf>
    <xf numFmtId="3" fontId="12" fillId="0" borderId="0" xfId="0" applyNumberFormat="1" applyFont="1" applyFill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horizontal="right" vertical="center" wrapText="1"/>
    </xf>
    <xf numFmtId="0" fontId="6" fillId="3" borderId="0" xfId="0" applyFont="1" applyFill="1" applyBorder="1"/>
    <xf numFmtId="2" fontId="7" fillId="3" borderId="0" xfId="0" applyNumberFormat="1" applyFont="1" applyFill="1" applyBorder="1"/>
    <xf numFmtId="0" fontId="6" fillId="3" borderId="0" xfId="0" applyFont="1" applyFill="1"/>
    <xf numFmtId="0" fontId="0" fillId="3" borderId="0" xfId="0" applyFill="1"/>
    <xf numFmtId="0" fontId="0" fillId="4" borderId="0" xfId="0" applyFill="1"/>
    <xf numFmtId="0" fontId="0" fillId="2" borderId="0" xfId="0" applyFill="1"/>
    <xf numFmtId="0" fontId="5" fillId="0" borderId="5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3" fontId="8" fillId="0" borderId="1" xfId="0" applyNumberFormat="1" applyFont="1" applyFill="1" applyBorder="1" applyAlignment="1">
      <alignment horizontal="center" vertical="center" textRotation="90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textRotation="90" wrapText="1"/>
    </xf>
    <xf numFmtId="4" fontId="3" fillId="0" borderId="7" xfId="0" applyNumberFormat="1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7"/>
  <sheetViews>
    <sheetView tabSelected="1" view="pageBreakPreview" zoomScale="76" zoomScaleNormal="76" zoomScaleSheetLayoutView="76" zoomScalePageLayoutView="60" workbookViewId="0">
      <selection activeCell="F93" sqref="F93"/>
    </sheetView>
  </sheetViews>
  <sheetFormatPr defaultColWidth="9.140625" defaultRowHeight="15" x14ac:dyDescent="0.25"/>
  <cols>
    <col min="1" max="1" width="4.5703125" style="11" customWidth="1"/>
    <col min="2" max="2" width="14.140625" style="13" customWidth="1"/>
    <col min="3" max="3" width="28.85546875" style="11" customWidth="1"/>
    <col min="4" max="4" width="22.28515625" style="11" customWidth="1"/>
    <col min="5" max="5" width="33" style="14" customWidth="1"/>
    <col min="6" max="6" width="19.42578125" style="35" customWidth="1"/>
    <col min="7" max="7" width="9.42578125" style="13" customWidth="1"/>
    <col min="8" max="8" width="16.42578125" style="37" customWidth="1"/>
    <col min="9" max="9" width="15.5703125" style="49" customWidth="1"/>
    <col min="10" max="10" width="50.5703125" style="14" customWidth="1"/>
    <col min="11" max="11" width="10" style="14" customWidth="1"/>
    <col min="12" max="12" width="19.5703125" style="47" customWidth="1"/>
    <col min="13" max="13" width="19.140625" style="47" customWidth="1"/>
    <col min="14" max="14" width="14.7109375" style="47" customWidth="1"/>
    <col min="15" max="15" width="18.140625" style="47" customWidth="1"/>
    <col min="16" max="16" width="21.5703125" style="47" customWidth="1"/>
    <col min="17" max="17" width="19.85546875" style="47" customWidth="1"/>
    <col min="18" max="18" width="16.28515625" style="11" customWidth="1"/>
    <col min="19" max="19" width="15.140625" style="11" bestFit="1" customWidth="1"/>
    <col min="20" max="20" width="9.140625" style="11"/>
    <col min="21" max="21" width="13.140625" style="11" customWidth="1"/>
    <col min="22" max="37" width="9.140625" style="11"/>
    <col min="38" max="38" width="17.42578125" style="11" customWidth="1"/>
    <col min="39" max="16384" width="9.140625" style="11"/>
  </cols>
  <sheetData>
    <row r="1" spans="1:41" ht="11.25" customHeight="1" x14ac:dyDescent="0.25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41" ht="12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41" ht="32.25" customHeight="1" x14ac:dyDescent="0.25">
      <c r="A3" s="88" t="s">
        <v>22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41" ht="27" customHeight="1" x14ac:dyDescent="0.25">
      <c r="A4" s="88" t="s">
        <v>80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41" ht="11.25" customHeight="1" x14ac:dyDescent="0.25">
      <c r="A5" s="16"/>
      <c r="B5" s="16"/>
      <c r="C5" s="15"/>
      <c r="D5" s="15"/>
      <c r="E5" s="15"/>
      <c r="F5" s="36"/>
      <c r="G5" s="16"/>
      <c r="H5" s="38"/>
      <c r="I5" s="50"/>
      <c r="J5" s="15"/>
      <c r="K5" s="15"/>
      <c r="L5" s="38"/>
      <c r="M5" s="38"/>
      <c r="N5" s="38"/>
      <c r="O5" s="38"/>
      <c r="P5" s="38"/>
      <c r="Q5" s="38"/>
    </row>
    <row r="6" spans="1:41" ht="62.25" customHeight="1" x14ac:dyDescent="0.25">
      <c r="A6" s="83" t="s">
        <v>26</v>
      </c>
      <c r="B6" s="83" t="s">
        <v>63</v>
      </c>
      <c r="C6" s="83" t="s">
        <v>37</v>
      </c>
      <c r="D6" s="90" t="s">
        <v>21</v>
      </c>
      <c r="E6" s="91"/>
      <c r="F6" s="91"/>
      <c r="G6" s="92"/>
      <c r="H6" s="86" t="s">
        <v>38</v>
      </c>
      <c r="I6" s="85" t="s">
        <v>39</v>
      </c>
      <c r="J6" s="83" t="s">
        <v>27</v>
      </c>
      <c r="K6" s="83"/>
      <c r="L6" s="86" t="s">
        <v>73</v>
      </c>
      <c r="M6" s="89" t="s">
        <v>30</v>
      </c>
      <c r="N6" s="89"/>
      <c r="O6" s="89"/>
      <c r="P6" s="89"/>
      <c r="Q6" s="89"/>
    </row>
    <row r="7" spans="1:41" ht="93.75" customHeight="1" x14ac:dyDescent="0.25">
      <c r="A7" s="83"/>
      <c r="B7" s="83"/>
      <c r="C7" s="83"/>
      <c r="D7" s="83" t="s">
        <v>77</v>
      </c>
      <c r="E7" s="83" t="s">
        <v>78</v>
      </c>
      <c r="F7" s="86" t="s">
        <v>40</v>
      </c>
      <c r="G7" s="83" t="s">
        <v>64</v>
      </c>
      <c r="H7" s="86"/>
      <c r="I7" s="85"/>
      <c r="J7" s="83"/>
      <c r="K7" s="83"/>
      <c r="L7" s="86"/>
      <c r="M7" s="84" t="s">
        <v>20</v>
      </c>
      <c r="N7" s="93" t="s">
        <v>24</v>
      </c>
      <c r="O7" s="84" t="s">
        <v>19</v>
      </c>
      <c r="P7" s="84" t="s">
        <v>18</v>
      </c>
      <c r="Q7" s="84" t="s">
        <v>15</v>
      </c>
    </row>
    <row r="8" spans="1:41" ht="70.5" customHeight="1" x14ac:dyDescent="0.25">
      <c r="A8" s="83"/>
      <c r="B8" s="83"/>
      <c r="C8" s="83"/>
      <c r="D8" s="83"/>
      <c r="E8" s="83"/>
      <c r="F8" s="86"/>
      <c r="G8" s="83"/>
      <c r="H8" s="86"/>
      <c r="I8" s="85"/>
      <c r="J8" s="83"/>
      <c r="K8" s="83"/>
      <c r="L8" s="86"/>
      <c r="M8" s="84"/>
      <c r="N8" s="94"/>
      <c r="O8" s="84"/>
      <c r="P8" s="84"/>
      <c r="Q8" s="84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15.75" customHeight="1" x14ac:dyDescent="0.25">
      <c r="A9" s="83"/>
      <c r="B9" s="83"/>
      <c r="C9" s="83"/>
      <c r="D9" s="83"/>
      <c r="E9" s="83"/>
      <c r="F9" s="86"/>
      <c r="G9" s="83"/>
      <c r="H9" s="86"/>
      <c r="I9" s="85"/>
      <c r="J9" s="83"/>
      <c r="K9" s="83"/>
      <c r="L9" s="86"/>
      <c r="M9" s="84"/>
      <c r="N9" s="95"/>
      <c r="O9" s="84"/>
      <c r="P9" s="84"/>
      <c r="Q9" s="84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14" customFormat="1" ht="51" customHeight="1" x14ac:dyDescent="0.25">
      <c r="A10" s="83"/>
      <c r="B10" s="83"/>
      <c r="C10" s="83"/>
      <c r="D10" s="83"/>
      <c r="E10" s="83"/>
      <c r="F10" s="86"/>
      <c r="G10" s="83"/>
      <c r="H10" s="86"/>
      <c r="I10" s="85"/>
      <c r="J10" s="73" t="s">
        <v>17</v>
      </c>
      <c r="K10" s="73" t="s">
        <v>16</v>
      </c>
      <c r="L10" s="74" t="s">
        <v>15</v>
      </c>
      <c r="M10" s="72" t="s">
        <v>68</v>
      </c>
      <c r="N10" s="72" t="s">
        <v>68</v>
      </c>
      <c r="O10" s="72" t="s">
        <v>69</v>
      </c>
      <c r="P10" s="72" t="s">
        <v>69</v>
      </c>
      <c r="Q10" s="72" t="s">
        <v>68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s="1" customFormat="1" ht="15.75" x14ac:dyDescent="0.25">
      <c r="A11" s="12">
        <v>1</v>
      </c>
      <c r="B11" s="12">
        <v>2</v>
      </c>
      <c r="C11" s="12">
        <v>3</v>
      </c>
      <c r="D11" s="12">
        <v>4</v>
      </c>
      <c r="E11" s="75">
        <v>5</v>
      </c>
      <c r="F11" s="51">
        <v>6</v>
      </c>
      <c r="G11" s="51">
        <v>7</v>
      </c>
      <c r="H11" s="51">
        <v>8</v>
      </c>
      <c r="I11" s="51">
        <v>9</v>
      </c>
      <c r="J11" s="75">
        <v>10</v>
      </c>
      <c r="K11" s="75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53">
        <v>17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8" customHeight="1" x14ac:dyDescent="0.25">
      <c r="A12" s="77" t="s">
        <v>54</v>
      </c>
      <c r="B12" s="78"/>
      <c r="C12" s="78"/>
      <c r="D12" s="78"/>
      <c r="E12" s="79"/>
      <c r="F12" s="29">
        <v>22</v>
      </c>
      <c r="G12" s="75" t="s">
        <v>2</v>
      </c>
      <c r="H12" s="39">
        <f>H14+H17+H22+H25+H36+H45+H50+H53+H56+H59+H62+H65+H68+H71+H74+H77+H80+H83+H86+H89+H92+H95</f>
        <v>47410.400000000001</v>
      </c>
      <c r="I12" s="29">
        <f>I14+I17+I22+I25+I36+I45+I50+I53+I56+I59+I62+I65+I68+I71+I74+I77+I80+I83+I86+I89+I92+I95</f>
        <v>1710</v>
      </c>
      <c r="J12" s="75" t="s">
        <v>2</v>
      </c>
      <c r="K12" s="5" t="s">
        <v>2</v>
      </c>
      <c r="L12" s="39">
        <f>L14+L17+L22+L25+L36+L45+L50+L53+L56+L59+L62+L65+L68+L71+L74+L77+L80+L83+L86+L89+L92+L95</f>
        <v>41014201</v>
      </c>
      <c r="M12" s="39">
        <f t="shared" ref="M12:N12" si="0">M14+M17+M22+M25+M36+M45+M50+M53+M56+M59+M62+M65+M68+M71+M74+M77+M80+M83+M86+M89+M92+M95</f>
        <v>39520251</v>
      </c>
      <c r="N12" s="39">
        <f t="shared" si="0"/>
        <v>0</v>
      </c>
      <c r="O12" s="39">
        <f>O13+O14+O17+O22+O25+O36+O45+O50+O53+O56+O59+O62+O65+O68+O71+O74+O77+O80+O83+O86+O89+O92+O95</f>
        <v>1544000</v>
      </c>
      <c r="P12" s="39">
        <f>P14+P17+P22+P25+P36+P45+P50+P53+P56+P59+P62+P65+P68+P71+P74+P77+P80+P83+P86+P89+P92+P95</f>
        <v>74697.5</v>
      </c>
      <c r="Q12" s="56">
        <f>M12+N12+O12+P12</f>
        <v>41138948.5</v>
      </c>
    </row>
    <row r="13" spans="1:41" ht="18" customHeight="1" x14ac:dyDescent="0.25">
      <c r="A13" s="71"/>
      <c r="B13" s="77" t="s">
        <v>36</v>
      </c>
      <c r="C13" s="78"/>
      <c r="D13" s="78"/>
      <c r="E13" s="78"/>
      <c r="F13" s="78"/>
      <c r="G13" s="78"/>
      <c r="H13" s="78"/>
      <c r="I13" s="79"/>
      <c r="J13" s="75" t="s">
        <v>2</v>
      </c>
      <c r="K13" s="5" t="s">
        <v>2</v>
      </c>
      <c r="L13" s="57"/>
      <c r="M13" s="57"/>
      <c r="N13" s="57"/>
      <c r="O13" s="57">
        <v>124747.5</v>
      </c>
      <c r="P13" s="57"/>
      <c r="Q13" s="56">
        <f t="shared" ref="Q13:Q44" si="1">M13+N13+O13+P13</f>
        <v>124747.5</v>
      </c>
      <c r="R13" s="37"/>
    </row>
    <row r="14" spans="1:41" ht="18" customHeight="1" x14ac:dyDescent="0.25">
      <c r="A14" s="24">
        <v>1</v>
      </c>
      <c r="B14" s="30">
        <v>71920000</v>
      </c>
      <c r="C14" s="31" t="s">
        <v>9</v>
      </c>
      <c r="D14" s="2" t="s">
        <v>12</v>
      </c>
      <c r="E14" s="2" t="s">
        <v>79</v>
      </c>
      <c r="F14" s="54">
        <v>6</v>
      </c>
      <c r="G14" s="3" t="s">
        <v>28</v>
      </c>
      <c r="H14" s="42">
        <v>3260.7</v>
      </c>
      <c r="I14" s="54">
        <v>92</v>
      </c>
      <c r="J14" s="71" t="s">
        <v>43</v>
      </c>
      <c r="K14" s="5" t="s">
        <v>2</v>
      </c>
      <c r="L14" s="58">
        <f>L15+L16</f>
        <v>857807</v>
      </c>
      <c r="M14" s="48">
        <f>L14</f>
        <v>857807</v>
      </c>
      <c r="N14" s="58">
        <v>0</v>
      </c>
      <c r="O14" s="57">
        <v>0</v>
      </c>
      <c r="P14" s="40">
        <v>0</v>
      </c>
      <c r="Q14" s="56">
        <f t="shared" si="1"/>
        <v>857807</v>
      </c>
    </row>
    <row r="15" spans="1:41" ht="31.5" customHeight="1" x14ac:dyDescent="0.25">
      <c r="A15" s="25"/>
      <c r="B15" s="30">
        <v>71920000</v>
      </c>
      <c r="C15" s="31" t="s">
        <v>9</v>
      </c>
      <c r="D15" s="22"/>
      <c r="E15" s="22"/>
      <c r="F15" s="54"/>
      <c r="G15" s="22"/>
      <c r="H15" s="42"/>
      <c r="I15" s="54"/>
      <c r="J15" s="21" t="s">
        <v>53</v>
      </c>
      <c r="K15" s="28" t="s">
        <v>13</v>
      </c>
      <c r="L15" s="58">
        <v>839834</v>
      </c>
      <c r="M15" s="44">
        <f t="shared" ref="M15:M16" si="2">L15</f>
        <v>839834</v>
      </c>
      <c r="N15" s="57"/>
      <c r="O15" s="57"/>
      <c r="P15" s="57"/>
      <c r="Q15" s="56">
        <f t="shared" si="1"/>
        <v>839834</v>
      </c>
    </row>
    <row r="16" spans="1:41" ht="18" customHeight="1" x14ac:dyDescent="0.25">
      <c r="A16" s="33"/>
      <c r="B16" s="34">
        <v>71920000</v>
      </c>
      <c r="C16" s="2" t="s">
        <v>9</v>
      </c>
      <c r="D16" s="22"/>
      <c r="E16" s="22"/>
      <c r="F16" s="54"/>
      <c r="G16" s="22"/>
      <c r="H16" s="42"/>
      <c r="I16" s="54"/>
      <c r="J16" s="21" t="s">
        <v>48</v>
      </c>
      <c r="K16" s="28" t="s">
        <v>0</v>
      </c>
      <c r="L16" s="58">
        <v>17973</v>
      </c>
      <c r="M16" s="44">
        <f t="shared" si="2"/>
        <v>17973</v>
      </c>
      <c r="N16" s="57"/>
      <c r="O16" s="57"/>
      <c r="P16" s="57"/>
      <c r="Q16" s="56">
        <f t="shared" si="1"/>
        <v>17973</v>
      </c>
    </row>
    <row r="17" spans="1:17" ht="18" customHeight="1" x14ac:dyDescent="0.25">
      <c r="A17" s="24">
        <v>2</v>
      </c>
      <c r="B17" s="30">
        <v>71920000</v>
      </c>
      <c r="C17" s="31" t="s">
        <v>9</v>
      </c>
      <c r="D17" s="2" t="s">
        <v>12</v>
      </c>
      <c r="E17" s="2" t="s">
        <v>55</v>
      </c>
      <c r="F17" s="54">
        <v>3</v>
      </c>
      <c r="G17" s="3" t="s">
        <v>28</v>
      </c>
      <c r="H17" s="42">
        <v>1403.72</v>
      </c>
      <c r="I17" s="54">
        <v>12</v>
      </c>
      <c r="J17" s="71" t="s">
        <v>43</v>
      </c>
      <c r="K17" s="5" t="s">
        <v>2</v>
      </c>
      <c r="L17" s="58">
        <f>L18+L19+L20+L21</f>
        <v>1453730</v>
      </c>
      <c r="M17" s="48">
        <f>L17</f>
        <v>1453730</v>
      </c>
      <c r="N17" s="58">
        <v>0</v>
      </c>
      <c r="O17" s="57">
        <v>0</v>
      </c>
      <c r="P17" s="40">
        <v>0</v>
      </c>
      <c r="Q17" s="56">
        <f t="shared" si="1"/>
        <v>1453730</v>
      </c>
    </row>
    <row r="18" spans="1:17" ht="33.75" customHeight="1" x14ac:dyDescent="0.25">
      <c r="A18" s="25"/>
      <c r="B18" s="30">
        <v>71920000</v>
      </c>
      <c r="C18" s="31" t="s">
        <v>9</v>
      </c>
      <c r="D18" s="22"/>
      <c r="E18" s="22"/>
      <c r="F18" s="54"/>
      <c r="G18" s="22"/>
      <c r="H18" s="42"/>
      <c r="I18" s="54"/>
      <c r="J18" s="21" t="s">
        <v>47</v>
      </c>
      <c r="K18" s="28" t="s">
        <v>6</v>
      </c>
      <c r="L18" s="58">
        <v>552744</v>
      </c>
      <c r="M18" s="44">
        <f t="shared" ref="M18:M21" si="3">L18</f>
        <v>552744</v>
      </c>
      <c r="N18" s="57"/>
      <c r="O18" s="57"/>
      <c r="P18" s="57"/>
      <c r="Q18" s="56">
        <f t="shared" si="1"/>
        <v>552744</v>
      </c>
    </row>
    <row r="19" spans="1:17" ht="32.25" customHeight="1" x14ac:dyDescent="0.25">
      <c r="A19" s="25"/>
      <c r="B19" s="30">
        <v>71920000</v>
      </c>
      <c r="C19" s="31" t="s">
        <v>9</v>
      </c>
      <c r="D19" s="22"/>
      <c r="E19" s="22"/>
      <c r="F19" s="54"/>
      <c r="G19" s="22"/>
      <c r="H19" s="42"/>
      <c r="I19" s="54"/>
      <c r="J19" s="71" t="s">
        <v>52</v>
      </c>
      <c r="K19" s="28" t="s">
        <v>29</v>
      </c>
      <c r="L19" s="58">
        <v>202380</v>
      </c>
      <c r="M19" s="44">
        <f t="shared" si="3"/>
        <v>202380</v>
      </c>
      <c r="N19" s="57"/>
      <c r="O19" s="57"/>
      <c r="P19" s="57"/>
      <c r="Q19" s="56">
        <f t="shared" si="1"/>
        <v>202380</v>
      </c>
    </row>
    <row r="20" spans="1:17" ht="18" customHeight="1" x14ac:dyDescent="0.25">
      <c r="A20" s="25"/>
      <c r="B20" s="30">
        <v>71920000</v>
      </c>
      <c r="C20" s="31" t="s">
        <v>9</v>
      </c>
      <c r="D20" s="22"/>
      <c r="E20" s="22"/>
      <c r="F20" s="54"/>
      <c r="G20" s="22"/>
      <c r="H20" s="42"/>
      <c r="I20" s="54"/>
      <c r="J20" s="21" t="s">
        <v>45</v>
      </c>
      <c r="K20" s="28" t="s">
        <v>10</v>
      </c>
      <c r="L20" s="58">
        <v>668148</v>
      </c>
      <c r="M20" s="44">
        <f t="shared" si="3"/>
        <v>668148</v>
      </c>
      <c r="N20" s="57"/>
      <c r="O20" s="57"/>
      <c r="P20" s="57"/>
      <c r="Q20" s="56">
        <f t="shared" si="1"/>
        <v>668148</v>
      </c>
    </row>
    <row r="21" spans="1:17" ht="18" customHeight="1" x14ac:dyDescent="0.25">
      <c r="A21" s="25"/>
      <c r="B21" s="30">
        <v>71920000</v>
      </c>
      <c r="C21" s="31" t="s">
        <v>9</v>
      </c>
      <c r="D21" s="22"/>
      <c r="E21" s="22"/>
      <c r="F21" s="54"/>
      <c r="G21" s="22"/>
      <c r="H21" s="42"/>
      <c r="I21" s="54"/>
      <c r="J21" s="21" t="s">
        <v>48</v>
      </c>
      <c r="K21" s="28" t="s">
        <v>0</v>
      </c>
      <c r="L21" s="58">
        <v>30458</v>
      </c>
      <c r="M21" s="44">
        <f t="shared" si="3"/>
        <v>30458</v>
      </c>
      <c r="N21" s="57"/>
      <c r="O21" s="57"/>
      <c r="P21" s="57"/>
      <c r="Q21" s="56">
        <f t="shared" si="1"/>
        <v>30458</v>
      </c>
    </row>
    <row r="22" spans="1:17" ht="18" customHeight="1" x14ac:dyDescent="0.25">
      <c r="A22" s="24">
        <v>3</v>
      </c>
      <c r="B22" s="30">
        <v>71920000</v>
      </c>
      <c r="C22" s="31" t="s">
        <v>9</v>
      </c>
      <c r="D22" s="2" t="s">
        <v>12</v>
      </c>
      <c r="E22" s="2" t="s">
        <v>51</v>
      </c>
      <c r="F22" s="54">
        <v>11</v>
      </c>
      <c r="G22" s="3" t="s">
        <v>28</v>
      </c>
      <c r="H22" s="42">
        <v>1773.5</v>
      </c>
      <c r="I22" s="54">
        <v>61</v>
      </c>
      <c r="J22" s="71" t="s">
        <v>43</v>
      </c>
      <c r="K22" s="5" t="s">
        <v>2</v>
      </c>
      <c r="L22" s="58">
        <f>L23+L24</f>
        <v>1104842</v>
      </c>
      <c r="M22" s="48">
        <f>L22</f>
        <v>1104842</v>
      </c>
      <c r="N22" s="58">
        <v>0</v>
      </c>
      <c r="O22" s="57">
        <v>0</v>
      </c>
      <c r="P22" s="40">
        <v>0</v>
      </c>
      <c r="Q22" s="56">
        <f t="shared" si="1"/>
        <v>1104842</v>
      </c>
    </row>
    <row r="23" spans="1:17" ht="33.75" customHeight="1" x14ac:dyDescent="0.25">
      <c r="A23" s="25"/>
      <c r="B23" s="30">
        <v>71920000</v>
      </c>
      <c r="C23" s="31" t="s">
        <v>9</v>
      </c>
      <c r="D23" s="22"/>
      <c r="E23" s="22"/>
      <c r="F23" s="54"/>
      <c r="G23" s="22"/>
      <c r="H23" s="42"/>
      <c r="I23" s="54"/>
      <c r="J23" s="21" t="s">
        <v>47</v>
      </c>
      <c r="K23" s="28" t="s">
        <v>6</v>
      </c>
      <c r="L23" s="58">
        <v>1081693</v>
      </c>
      <c r="M23" s="44">
        <f t="shared" ref="M23:M24" si="4">L23</f>
        <v>1081693</v>
      </c>
      <c r="N23" s="57"/>
      <c r="O23" s="57"/>
      <c r="P23" s="57"/>
      <c r="Q23" s="56">
        <f t="shared" si="1"/>
        <v>1081693</v>
      </c>
    </row>
    <row r="24" spans="1:17" ht="18" customHeight="1" x14ac:dyDescent="0.25">
      <c r="A24" s="33"/>
      <c r="B24" s="34">
        <v>71920000</v>
      </c>
      <c r="C24" s="2" t="s">
        <v>9</v>
      </c>
      <c r="D24" s="22"/>
      <c r="E24" s="22"/>
      <c r="F24" s="54"/>
      <c r="G24" s="22"/>
      <c r="H24" s="42"/>
      <c r="I24" s="54"/>
      <c r="J24" s="21" t="s">
        <v>48</v>
      </c>
      <c r="K24" s="28" t="s">
        <v>0</v>
      </c>
      <c r="L24" s="58">
        <v>23149</v>
      </c>
      <c r="M24" s="44">
        <f t="shared" si="4"/>
        <v>23149</v>
      </c>
      <c r="N24" s="57"/>
      <c r="O24" s="57"/>
      <c r="P24" s="57"/>
      <c r="Q24" s="56">
        <f t="shared" si="1"/>
        <v>23149</v>
      </c>
    </row>
    <row r="25" spans="1:17" ht="18" customHeight="1" x14ac:dyDescent="0.25">
      <c r="A25" s="24">
        <v>4</v>
      </c>
      <c r="B25" s="30">
        <v>71920000</v>
      </c>
      <c r="C25" s="32" t="s">
        <v>9</v>
      </c>
      <c r="D25" s="2" t="s">
        <v>11</v>
      </c>
      <c r="E25" s="2" t="s">
        <v>31</v>
      </c>
      <c r="F25" s="54">
        <v>2</v>
      </c>
      <c r="G25" s="3" t="s">
        <v>28</v>
      </c>
      <c r="H25" s="42">
        <v>973.5</v>
      </c>
      <c r="I25" s="54">
        <v>31</v>
      </c>
      <c r="J25" s="71" t="s">
        <v>43</v>
      </c>
      <c r="K25" s="5" t="s">
        <v>2</v>
      </c>
      <c r="L25" s="58">
        <f>L26+L27+L28+L29+L30+L31+L32+L33+L34+L35</f>
        <v>4033783</v>
      </c>
      <c r="M25" s="48">
        <f>L25</f>
        <v>4033783</v>
      </c>
      <c r="N25" s="58">
        <v>0</v>
      </c>
      <c r="O25" s="57">
        <v>0</v>
      </c>
      <c r="P25" s="40">
        <v>0</v>
      </c>
      <c r="Q25" s="56">
        <f t="shared" si="1"/>
        <v>4033783</v>
      </c>
    </row>
    <row r="26" spans="1:17" ht="31.5" customHeight="1" x14ac:dyDescent="0.25">
      <c r="A26" s="25"/>
      <c r="B26" s="30">
        <v>71920000</v>
      </c>
      <c r="C26" s="32" t="s">
        <v>9</v>
      </c>
      <c r="D26" s="22"/>
      <c r="E26" s="22"/>
      <c r="F26" s="54"/>
      <c r="G26" s="22"/>
      <c r="H26" s="42"/>
      <c r="I26" s="54"/>
      <c r="J26" s="21" t="s">
        <v>56</v>
      </c>
      <c r="K26" s="28" t="s">
        <v>1</v>
      </c>
      <c r="L26" s="58">
        <v>546176</v>
      </c>
      <c r="M26" s="44">
        <f t="shared" ref="M26:M35" si="5">L26</f>
        <v>546176</v>
      </c>
      <c r="N26" s="57"/>
      <c r="O26" s="57"/>
      <c r="P26" s="57"/>
      <c r="Q26" s="56">
        <f t="shared" si="1"/>
        <v>546176</v>
      </c>
    </row>
    <row r="27" spans="1:17" ht="30.75" customHeight="1" x14ac:dyDescent="0.25">
      <c r="A27" s="25"/>
      <c r="B27" s="30">
        <v>71920000</v>
      </c>
      <c r="C27" s="32" t="s">
        <v>9</v>
      </c>
      <c r="D27" s="22"/>
      <c r="E27" s="22"/>
      <c r="F27" s="54"/>
      <c r="G27" s="22"/>
      <c r="H27" s="42"/>
      <c r="I27" s="54"/>
      <c r="J27" s="21" t="s">
        <v>46</v>
      </c>
      <c r="K27" s="28" t="s">
        <v>7</v>
      </c>
      <c r="L27" s="58">
        <v>429861</v>
      </c>
      <c r="M27" s="44">
        <f t="shared" si="5"/>
        <v>429861</v>
      </c>
      <c r="N27" s="57"/>
      <c r="O27" s="57"/>
      <c r="P27" s="57"/>
      <c r="Q27" s="56">
        <f t="shared" si="1"/>
        <v>429861</v>
      </c>
    </row>
    <row r="28" spans="1:17" s="65" customFormat="1" ht="31.5" customHeight="1" x14ac:dyDescent="0.25">
      <c r="A28" s="25"/>
      <c r="B28" s="30">
        <v>71920000</v>
      </c>
      <c r="C28" s="32" t="s">
        <v>9</v>
      </c>
      <c r="D28" s="22"/>
      <c r="E28" s="22"/>
      <c r="F28" s="54"/>
      <c r="G28" s="22"/>
      <c r="H28" s="42"/>
      <c r="I28" s="54"/>
      <c r="J28" s="70" t="s">
        <v>71</v>
      </c>
      <c r="K28" s="20" t="s">
        <v>70</v>
      </c>
      <c r="L28" s="58">
        <v>31023</v>
      </c>
      <c r="M28" s="44">
        <f t="shared" si="5"/>
        <v>31023</v>
      </c>
      <c r="N28" s="59"/>
      <c r="O28" s="59"/>
      <c r="P28" s="59"/>
      <c r="Q28" s="56">
        <f t="shared" si="1"/>
        <v>31023</v>
      </c>
    </row>
    <row r="29" spans="1:17" s="65" customFormat="1" ht="31.5" customHeight="1" x14ac:dyDescent="0.25">
      <c r="A29" s="25"/>
      <c r="B29" s="30">
        <v>71920000</v>
      </c>
      <c r="C29" s="32" t="s">
        <v>9</v>
      </c>
      <c r="D29" s="22"/>
      <c r="E29" s="22"/>
      <c r="F29" s="54"/>
      <c r="G29" s="22"/>
      <c r="H29" s="42"/>
      <c r="I29" s="54"/>
      <c r="J29" s="70" t="s">
        <v>72</v>
      </c>
      <c r="K29" s="20" t="s">
        <v>67</v>
      </c>
      <c r="L29" s="58">
        <v>16103</v>
      </c>
      <c r="M29" s="44">
        <f t="shared" si="5"/>
        <v>16103</v>
      </c>
      <c r="N29" s="59"/>
      <c r="O29" s="59"/>
      <c r="P29" s="59"/>
      <c r="Q29" s="56">
        <f t="shared" si="1"/>
        <v>16103</v>
      </c>
    </row>
    <row r="30" spans="1:17" ht="31.5" customHeight="1" x14ac:dyDescent="0.25">
      <c r="A30" s="25"/>
      <c r="B30" s="30">
        <v>71920000</v>
      </c>
      <c r="C30" s="32" t="s">
        <v>9</v>
      </c>
      <c r="D30" s="22"/>
      <c r="E30" s="22"/>
      <c r="F30" s="54"/>
      <c r="G30" s="22"/>
      <c r="H30" s="42"/>
      <c r="I30" s="54"/>
      <c r="J30" s="21" t="s">
        <v>49</v>
      </c>
      <c r="K30" s="28" t="s">
        <v>4</v>
      </c>
      <c r="L30" s="58">
        <v>924498</v>
      </c>
      <c r="M30" s="44">
        <f t="shared" si="5"/>
        <v>924498</v>
      </c>
      <c r="N30" s="57"/>
      <c r="O30" s="57"/>
      <c r="P30" s="57"/>
      <c r="Q30" s="56">
        <f t="shared" si="1"/>
        <v>924498</v>
      </c>
    </row>
    <row r="31" spans="1:17" s="64" customFormat="1" ht="31.5" customHeight="1" x14ac:dyDescent="0.25">
      <c r="A31" s="69"/>
      <c r="B31" s="30">
        <v>71920000</v>
      </c>
      <c r="C31" s="32" t="s">
        <v>9</v>
      </c>
      <c r="D31" s="7"/>
      <c r="E31" s="7"/>
      <c r="F31" s="53"/>
      <c r="G31" s="3"/>
      <c r="H31" s="43"/>
      <c r="I31" s="53"/>
      <c r="J31" s="10" t="s">
        <v>61</v>
      </c>
      <c r="K31" s="9" t="s">
        <v>62</v>
      </c>
      <c r="L31" s="44">
        <v>157303</v>
      </c>
      <c r="M31" s="58">
        <f t="shared" si="5"/>
        <v>157303</v>
      </c>
      <c r="N31" s="48"/>
      <c r="O31" s="48"/>
      <c r="P31" s="48"/>
      <c r="Q31" s="56">
        <f t="shared" si="1"/>
        <v>157303</v>
      </c>
    </row>
    <row r="32" spans="1:17" ht="33.75" customHeight="1" x14ac:dyDescent="0.25">
      <c r="A32" s="25"/>
      <c r="B32" s="30">
        <v>71920000</v>
      </c>
      <c r="C32" s="32" t="s">
        <v>9</v>
      </c>
      <c r="D32" s="22"/>
      <c r="E32" s="22"/>
      <c r="F32" s="54"/>
      <c r="G32" s="22"/>
      <c r="H32" s="42"/>
      <c r="I32" s="54"/>
      <c r="J32" s="21" t="s">
        <v>47</v>
      </c>
      <c r="K32" s="28" t="s">
        <v>6</v>
      </c>
      <c r="L32" s="58">
        <v>550309</v>
      </c>
      <c r="M32" s="44">
        <f t="shared" si="5"/>
        <v>550309</v>
      </c>
      <c r="N32" s="57"/>
      <c r="O32" s="57"/>
      <c r="P32" s="57"/>
      <c r="Q32" s="56">
        <f t="shared" si="1"/>
        <v>550309</v>
      </c>
    </row>
    <row r="33" spans="1:17" ht="18" customHeight="1" x14ac:dyDescent="0.25">
      <c r="A33" s="25"/>
      <c r="B33" s="30">
        <v>71920000</v>
      </c>
      <c r="C33" s="32" t="s">
        <v>9</v>
      </c>
      <c r="D33" s="22"/>
      <c r="E33" s="22"/>
      <c r="F33" s="54"/>
      <c r="G33" s="22"/>
      <c r="H33" s="42"/>
      <c r="I33" s="54"/>
      <c r="J33" s="21" t="s">
        <v>45</v>
      </c>
      <c r="K33" s="28" t="s">
        <v>10</v>
      </c>
      <c r="L33" s="58">
        <v>694855</v>
      </c>
      <c r="M33" s="44">
        <f t="shared" si="5"/>
        <v>694855</v>
      </c>
      <c r="N33" s="57"/>
      <c r="O33" s="57"/>
      <c r="P33" s="57"/>
      <c r="Q33" s="56">
        <f t="shared" si="1"/>
        <v>694855</v>
      </c>
    </row>
    <row r="34" spans="1:17" ht="18" customHeight="1" x14ac:dyDescent="0.25">
      <c r="A34" s="25"/>
      <c r="B34" s="30">
        <v>71920000</v>
      </c>
      <c r="C34" s="32" t="s">
        <v>9</v>
      </c>
      <c r="D34" s="22"/>
      <c r="E34" s="22"/>
      <c r="F34" s="54"/>
      <c r="G34" s="22"/>
      <c r="H34" s="42"/>
      <c r="I34" s="54"/>
      <c r="J34" s="71" t="s">
        <v>57</v>
      </c>
      <c r="K34" s="28" t="s">
        <v>3</v>
      </c>
      <c r="L34" s="58">
        <v>596272</v>
      </c>
      <c r="M34" s="44">
        <f t="shared" si="5"/>
        <v>596272</v>
      </c>
      <c r="N34" s="57"/>
      <c r="O34" s="57"/>
      <c r="P34" s="57"/>
      <c r="Q34" s="56">
        <f t="shared" si="1"/>
        <v>596272</v>
      </c>
    </row>
    <row r="35" spans="1:17" ht="18" customHeight="1" x14ac:dyDescent="0.25">
      <c r="A35" s="25"/>
      <c r="B35" s="30">
        <v>71920000</v>
      </c>
      <c r="C35" s="32" t="s">
        <v>9</v>
      </c>
      <c r="D35" s="22"/>
      <c r="E35" s="22"/>
      <c r="F35" s="54"/>
      <c r="G35" s="22"/>
      <c r="H35" s="42"/>
      <c r="I35" s="54"/>
      <c r="J35" s="21" t="s">
        <v>48</v>
      </c>
      <c r="K35" s="28" t="s">
        <v>0</v>
      </c>
      <c r="L35" s="58">
        <v>87383</v>
      </c>
      <c r="M35" s="44">
        <f t="shared" si="5"/>
        <v>87383</v>
      </c>
      <c r="N35" s="57"/>
      <c r="O35" s="57"/>
      <c r="P35" s="57"/>
      <c r="Q35" s="56">
        <f t="shared" si="1"/>
        <v>87383</v>
      </c>
    </row>
    <row r="36" spans="1:17" ht="18" customHeight="1" x14ac:dyDescent="0.25">
      <c r="A36" s="66">
        <v>5</v>
      </c>
      <c r="B36" s="30">
        <v>71920000</v>
      </c>
      <c r="C36" s="31" t="s">
        <v>9</v>
      </c>
      <c r="D36" s="2" t="s">
        <v>25</v>
      </c>
      <c r="E36" s="2" t="s">
        <v>32</v>
      </c>
      <c r="F36" s="54">
        <v>2</v>
      </c>
      <c r="G36" s="3" t="s">
        <v>28</v>
      </c>
      <c r="H36" s="42">
        <v>4349.3999999999996</v>
      </c>
      <c r="I36" s="54">
        <v>245</v>
      </c>
      <c r="J36" s="71" t="s">
        <v>43</v>
      </c>
      <c r="K36" s="5" t="s">
        <v>2</v>
      </c>
      <c r="L36" s="58">
        <f>L37+L38+L39+L40+L41+L42+L43+L44</f>
        <v>20719741</v>
      </c>
      <c r="M36" s="48">
        <f>L36</f>
        <v>20719741</v>
      </c>
      <c r="N36" s="58">
        <v>0</v>
      </c>
      <c r="O36" s="57">
        <v>0</v>
      </c>
      <c r="P36" s="40">
        <v>0</v>
      </c>
      <c r="Q36" s="56">
        <f t="shared" si="1"/>
        <v>20719741</v>
      </c>
    </row>
    <row r="37" spans="1:17" ht="30.75" customHeight="1" x14ac:dyDescent="0.25">
      <c r="A37" s="67"/>
      <c r="B37" s="30">
        <v>71920000</v>
      </c>
      <c r="C37" s="31" t="s">
        <v>9</v>
      </c>
      <c r="D37" s="22"/>
      <c r="E37" s="22"/>
      <c r="F37" s="54"/>
      <c r="G37" s="22"/>
      <c r="H37" s="42"/>
      <c r="I37" s="54"/>
      <c r="J37" s="21" t="s">
        <v>46</v>
      </c>
      <c r="K37" s="28" t="s">
        <v>7</v>
      </c>
      <c r="L37" s="58">
        <v>3054798</v>
      </c>
      <c r="M37" s="44">
        <f t="shared" ref="M37:M44" si="6">L37</f>
        <v>3054798</v>
      </c>
      <c r="N37" s="57"/>
      <c r="O37" s="57"/>
      <c r="P37" s="57"/>
      <c r="Q37" s="56">
        <f t="shared" si="1"/>
        <v>3054798</v>
      </c>
    </row>
    <row r="38" spans="1:17" s="65" customFormat="1" ht="31.5" customHeight="1" x14ac:dyDescent="0.25">
      <c r="A38" s="25"/>
      <c r="B38" s="30">
        <v>71920000</v>
      </c>
      <c r="C38" s="32" t="s">
        <v>9</v>
      </c>
      <c r="D38" s="22"/>
      <c r="E38" s="22"/>
      <c r="F38" s="54"/>
      <c r="G38" s="22"/>
      <c r="H38" s="42"/>
      <c r="I38" s="54"/>
      <c r="J38" s="70" t="s">
        <v>71</v>
      </c>
      <c r="K38" s="20" t="s">
        <v>70</v>
      </c>
      <c r="L38" s="58">
        <v>47170</v>
      </c>
      <c r="M38" s="44">
        <f t="shared" si="6"/>
        <v>47170</v>
      </c>
      <c r="N38" s="57"/>
      <c r="O38" s="57"/>
      <c r="P38" s="57"/>
      <c r="Q38" s="56">
        <f t="shared" si="1"/>
        <v>47170</v>
      </c>
    </row>
    <row r="39" spans="1:17" s="65" customFormat="1" ht="31.5" customHeight="1" x14ac:dyDescent="0.25">
      <c r="A39" s="25"/>
      <c r="B39" s="30">
        <v>71920000</v>
      </c>
      <c r="C39" s="32" t="s">
        <v>9</v>
      </c>
      <c r="D39" s="22"/>
      <c r="E39" s="22"/>
      <c r="F39" s="54"/>
      <c r="G39" s="22"/>
      <c r="H39" s="42"/>
      <c r="I39" s="54"/>
      <c r="J39" s="70" t="s">
        <v>72</v>
      </c>
      <c r="K39" s="20" t="s">
        <v>67</v>
      </c>
      <c r="L39" s="58">
        <v>35757</v>
      </c>
      <c r="M39" s="44">
        <f t="shared" si="6"/>
        <v>35757</v>
      </c>
      <c r="N39" s="57"/>
      <c r="O39" s="57"/>
      <c r="P39" s="57"/>
      <c r="Q39" s="56">
        <f t="shared" si="1"/>
        <v>35757</v>
      </c>
    </row>
    <row r="40" spans="1:17" ht="31.5" customHeight="1" x14ac:dyDescent="0.25">
      <c r="A40" s="67"/>
      <c r="B40" s="30">
        <v>71920000</v>
      </c>
      <c r="C40" s="31" t="s">
        <v>9</v>
      </c>
      <c r="D40" s="22"/>
      <c r="E40" s="22"/>
      <c r="F40" s="54"/>
      <c r="G40" s="22"/>
      <c r="H40" s="42"/>
      <c r="I40" s="54"/>
      <c r="J40" s="21" t="s">
        <v>49</v>
      </c>
      <c r="K40" s="28" t="s">
        <v>4</v>
      </c>
      <c r="L40" s="58">
        <v>9590453</v>
      </c>
      <c r="M40" s="44">
        <f t="shared" si="6"/>
        <v>9590453</v>
      </c>
      <c r="N40" s="57"/>
      <c r="O40" s="57"/>
      <c r="P40" s="57"/>
      <c r="Q40" s="56">
        <f t="shared" si="1"/>
        <v>9590453</v>
      </c>
    </row>
    <row r="41" spans="1:17" s="64" customFormat="1" ht="31.5" customHeight="1" x14ac:dyDescent="0.25">
      <c r="A41" s="69"/>
      <c r="B41" s="30">
        <v>71920000</v>
      </c>
      <c r="C41" s="32" t="s">
        <v>9</v>
      </c>
      <c r="D41" s="7"/>
      <c r="E41" s="7"/>
      <c r="F41" s="53"/>
      <c r="G41" s="3"/>
      <c r="H41" s="43"/>
      <c r="I41" s="53"/>
      <c r="J41" s="10" t="s">
        <v>61</v>
      </c>
      <c r="K41" s="9" t="s">
        <v>62</v>
      </c>
      <c r="L41" s="44">
        <v>177659</v>
      </c>
      <c r="M41" s="58">
        <f t="shared" si="6"/>
        <v>177659</v>
      </c>
      <c r="N41" s="48"/>
      <c r="O41" s="48"/>
      <c r="P41" s="48"/>
      <c r="Q41" s="56">
        <f t="shared" ref="Q41" si="7">M41+N41+O41+P41</f>
        <v>177659</v>
      </c>
    </row>
    <row r="42" spans="1:17" ht="33.75" customHeight="1" x14ac:dyDescent="0.25">
      <c r="A42" s="67"/>
      <c r="B42" s="30">
        <v>71920000</v>
      </c>
      <c r="C42" s="31" t="s">
        <v>9</v>
      </c>
      <c r="D42" s="22"/>
      <c r="E42" s="22"/>
      <c r="F42" s="54"/>
      <c r="G42" s="22"/>
      <c r="H42" s="42"/>
      <c r="I42" s="54"/>
      <c r="J42" s="21" t="s">
        <v>47</v>
      </c>
      <c r="K42" s="28" t="s">
        <v>6</v>
      </c>
      <c r="L42" s="58">
        <v>3407392</v>
      </c>
      <c r="M42" s="44">
        <f t="shared" si="6"/>
        <v>3407392</v>
      </c>
      <c r="N42" s="57"/>
      <c r="O42" s="57"/>
      <c r="P42" s="57"/>
      <c r="Q42" s="56">
        <f t="shared" si="1"/>
        <v>3407392</v>
      </c>
    </row>
    <row r="43" spans="1:17" ht="18" customHeight="1" x14ac:dyDescent="0.25">
      <c r="A43" s="67"/>
      <c r="B43" s="30">
        <v>71920000</v>
      </c>
      <c r="C43" s="31" t="s">
        <v>9</v>
      </c>
      <c r="D43" s="22"/>
      <c r="E43" s="22"/>
      <c r="F43" s="54"/>
      <c r="G43" s="22"/>
      <c r="H43" s="42"/>
      <c r="I43" s="54"/>
      <c r="J43" s="21" t="s">
        <v>58</v>
      </c>
      <c r="K43" s="28" t="s">
        <v>5</v>
      </c>
      <c r="L43" s="58">
        <v>3972399</v>
      </c>
      <c r="M43" s="44">
        <f t="shared" si="6"/>
        <v>3972399</v>
      </c>
      <c r="N43" s="57"/>
      <c r="O43" s="57"/>
      <c r="P43" s="57"/>
      <c r="Q43" s="56">
        <f t="shared" si="1"/>
        <v>3972399</v>
      </c>
    </row>
    <row r="44" spans="1:17" ht="18" customHeight="1" x14ac:dyDescent="0.25">
      <c r="A44" s="68"/>
      <c r="B44" s="34">
        <v>71920000</v>
      </c>
      <c r="C44" s="2" t="s">
        <v>9</v>
      </c>
      <c r="D44" s="22"/>
      <c r="E44" s="22"/>
      <c r="F44" s="54"/>
      <c r="G44" s="22"/>
      <c r="H44" s="42"/>
      <c r="I44" s="54"/>
      <c r="J44" s="21" t="s">
        <v>48</v>
      </c>
      <c r="K44" s="28" t="s">
        <v>0</v>
      </c>
      <c r="L44" s="58">
        <v>434113</v>
      </c>
      <c r="M44" s="44">
        <f t="shared" si="6"/>
        <v>434113</v>
      </c>
      <c r="N44" s="57"/>
      <c r="O44" s="57"/>
      <c r="P44" s="57"/>
      <c r="Q44" s="56">
        <f t="shared" si="1"/>
        <v>434113</v>
      </c>
    </row>
    <row r="45" spans="1:17" ht="18" customHeight="1" x14ac:dyDescent="0.25">
      <c r="A45" s="66">
        <v>6</v>
      </c>
      <c r="B45" s="30">
        <v>71920000</v>
      </c>
      <c r="C45" s="31" t="s">
        <v>9</v>
      </c>
      <c r="D45" s="2" t="s">
        <v>25</v>
      </c>
      <c r="E45" s="2" t="s">
        <v>32</v>
      </c>
      <c r="F45" s="54">
        <v>5</v>
      </c>
      <c r="G45" s="3" t="s">
        <v>28</v>
      </c>
      <c r="H45" s="42">
        <v>2909.3</v>
      </c>
      <c r="I45" s="54">
        <v>130</v>
      </c>
      <c r="J45" s="71" t="s">
        <v>43</v>
      </c>
      <c r="K45" s="5" t="s">
        <v>2</v>
      </c>
      <c r="L45" s="58">
        <f>L46+L47+L48+L49</f>
        <v>8392949</v>
      </c>
      <c r="M45" s="48">
        <f>L45</f>
        <v>8392949</v>
      </c>
      <c r="N45" s="58">
        <v>0</v>
      </c>
      <c r="O45" s="57">
        <v>0</v>
      </c>
      <c r="P45" s="40">
        <v>0</v>
      </c>
      <c r="Q45" s="56">
        <f t="shared" ref="Q45:Q97" si="8">M45+N45+O45+P45</f>
        <v>8392949</v>
      </c>
    </row>
    <row r="46" spans="1:17" ht="31.5" customHeight="1" x14ac:dyDescent="0.25">
      <c r="A46" s="67"/>
      <c r="B46" s="30">
        <v>71920000</v>
      </c>
      <c r="C46" s="31" t="s">
        <v>9</v>
      </c>
      <c r="D46" s="22"/>
      <c r="E46" s="22"/>
      <c r="F46" s="54"/>
      <c r="G46" s="22"/>
      <c r="H46" s="42"/>
      <c r="I46" s="54"/>
      <c r="J46" s="21" t="s">
        <v>56</v>
      </c>
      <c r="K46" s="28" t="s">
        <v>1</v>
      </c>
      <c r="L46" s="58">
        <v>1387250</v>
      </c>
      <c r="M46" s="44">
        <f t="shared" ref="M46:M49" si="9">L46</f>
        <v>1387250</v>
      </c>
      <c r="N46" s="57"/>
      <c r="O46" s="57"/>
      <c r="P46" s="57"/>
      <c r="Q46" s="56">
        <f t="shared" si="8"/>
        <v>1387250</v>
      </c>
    </row>
    <row r="47" spans="1:17" ht="33.75" customHeight="1" x14ac:dyDescent="0.25">
      <c r="A47" s="67"/>
      <c r="B47" s="30">
        <v>71920000</v>
      </c>
      <c r="C47" s="31" t="s">
        <v>9</v>
      </c>
      <c r="D47" s="22"/>
      <c r="E47" s="22"/>
      <c r="F47" s="54"/>
      <c r="G47" s="22"/>
      <c r="H47" s="42"/>
      <c r="I47" s="54"/>
      <c r="J47" s="21" t="s">
        <v>47</v>
      </c>
      <c r="K47" s="28" t="s">
        <v>6</v>
      </c>
      <c r="L47" s="58">
        <v>3100096</v>
      </c>
      <c r="M47" s="44">
        <f t="shared" si="9"/>
        <v>3100096</v>
      </c>
      <c r="N47" s="57"/>
      <c r="O47" s="57"/>
      <c r="P47" s="57"/>
      <c r="Q47" s="56">
        <f t="shared" si="8"/>
        <v>3100096</v>
      </c>
    </row>
    <row r="48" spans="1:17" ht="18" customHeight="1" x14ac:dyDescent="0.25">
      <c r="A48" s="67"/>
      <c r="B48" s="30">
        <v>71920000</v>
      </c>
      <c r="C48" s="31" t="s">
        <v>9</v>
      </c>
      <c r="D48" s="22"/>
      <c r="E48" s="22"/>
      <c r="F48" s="54"/>
      <c r="G48" s="22"/>
      <c r="H48" s="42"/>
      <c r="I48" s="54"/>
      <c r="J48" s="21" t="s">
        <v>58</v>
      </c>
      <c r="K48" s="28" t="s">
        <v>5</v>
      </c>
      <c r="L48" s="58">
        <v>3729757</v>
      </c>
      <c r="M48" s="44">
        <f t="shared" si="9"/>
        <v>3729757</v>
      </c>
      <c r="N48" s="57"/>
      <c r="O48" s="57"/>
      <c r="P48" s="57"/>
      <c r="Q48" s="56">
        <f t="shared" si="8"/>
        <v>3729757</v>
      </c>
    </row>
    <row r="49" spans="1:41" ht="18" customHeight="1" x14ac:dyDescent="0.25">
      <c r="A49" s="68"/>
      <c r="B49" s="34">
        <v>71920000</v>
      </c>
      <c r="C49" s="2" t="s">
        <v>9</v>
      </c>
      <c r="D49" s="22"/>
      <c r="E49" s="22"/>
      <c r="F49" s="54"/>
      <c r="G49" s="26"/>
      <c r="H49" s="45"/>
      <c r="I49" s="54"/>
      <c r="J49" s="21" t="s">
        <v>48</v>
      </c>
      <c r="K49" s="28" t="s">
        <v>0</v>
      </c>
      <c r="L49" s="58">
        <v>175846</v>
      </c>
      <c r="M49" s="44">
        <f t="shared" si="9"/>
        <v>175846</v>
      </c>
      <c r="N49" s="57"/>
      <c r="O49" s="57"/>
      <c r="P49" s="57"/>
      <c r="Q49" s="56">
        <f t="shared" si="8"/>
        <v>175846</v>
      </c>
    </row>
    <row r="50" spans="1:41" ht="18" customHeight="1" x14ac:dyDescent="0.25">
      <c r="A50" s="66">
        <v>7</v>
      </c>
      <c r="B50" s="30">
        <v>71920000</v>
      </c>
      <c r="C50" s="31" t="s">
        <v>9</v>
      </c>
      <c r="D50" s="2" t="s">
        <v>8</v>
      </c>
      <c r="E50" s="2" t="s">
        <v>59</v>
      </c>
      <c r="F50" s="54">
        <v>8</v>
      </c>
      <c r="G50" s="3" t="s">
        <v>28</v>
      </c>
      <c r="H50" s="42">
        <v>2293.8000000000002</v>
      </c>
      <c r="I50" s="54">
        <v>66</v>
      </c>
      <c r="J50" s="71" t="s">
        <v>43</v>
      </c>
      <c r="K50" s="5" t="s">
        <v>2</v>
      </c>
      <c r="L50" s="58">
        <f>L51+L52</f>
        <v>1818113</v>
      </c>
      <c r="M50" s="48">
        <f>L50</f>
        <v>1818113</v>
      </c>
      <c r="N50" s="58">
        <v>0</v>
      </c>
      <c r="O50" s="57">
        <v>0</v>
      </c>
      <c r="P50" s="40">
        <v>0</v>
      </c>
      <c r="Q50" s="56">
        <f t="shared" si="8"/>
        <v>1818113</v>
      </c>
    </row>
    <row r="51" spans="1:41" ht="30.75" customHeight="1" x14ac:dyDescent="0.25">
      <c r="A51" s="67"/>
      <c r="B51" s="30">
        <v>71920000</v>
      </c>
      <c r="C51" s="31" t="s">
        <v>9</v>
      </c>
      <c r="D51" s="22"/>
      <c r="E51" s="22"/>
      <c r="F51" s="54"/>
      <c r="G51" s="22"/>
      <c r="H51" s="42"/>
      <c r="I51" s="54"/>
      <c r="J51" s="21" t="s">
        <v>46</v>
      </c>
      <c r="K51" s="28" t="s">
        <v>7</v>
      </c>
      <c r="L51" s="58">
        <v>1776511</v>
      </c>
      <c r="M51" s="44">
        <f t="shared" ref="M51:M52" si="10">L51</f>
        <v>1776511</v>
      </c>
      <c r="N51" s="57"/>
      <c r="O51" s="57"/>
      <c r="P51" s="57"/>
      <c r="Q51" s="56">
        <f t="shared" si="8"/>
        <v>1776511</v>
      </c>
    </row>
    <row r="52" spans="1:41" ht="18" customHeight="1" x14ac:dyDescent="0.25">
      <c r="A52" s="68"/>
      <c r="B52" s="30">
        <v>71920000</v>
      </c>
      <c r="C52" s="31" t="s">
        <v>9</v>
      </c>
      <c r="D52" s="22"/>
      <c r="E52" s="22"/>
      <c r="F52" s="54"/>
      <c r="G52" s="22"/>
      <c r="H52" s="42"/>
      <c r="I52" s="54"/>
      <c r="J52" s="21" t="s">
        <v>48</v>
      </c>
      <c r="K52" s="28" t="s">
        <v>0</v>
      </c>
      <c r="L52" s="58">
        <v>41602</v>
      </c>
      <c r="M52" s="44">
        <f t="shared" si="10"/>
        <v>41602</v>
      </c>
      <c r="N52" s="57"/>
      <c r="O52" s="57"/>
      <c r="P52" s="57"/>
      <c r="Q52" s="56">
        <f t="shared" si="8"/>
        <v>41602</v>
      </c>
    </row>
    <row r="53" spans="1:41" ht="18" customHeight="1" x14ac:dyDescent="0.25">
      <c r="A53" s="25">
        <v>8</v>
      </c>
      <c r="B53" s="30">
        <v>71920000</v>
      </c>
      <c r="C53" s="31" t="s">
        <v>9</v>
      </c>
      <c r="D53" s="2" t="s">
        <v>8</v>
      </c>
      <c r="E53" s="2" t="s">
        <v>60</v>
      </c>
      <c r="F53" s="54">
        <v>1</v>
      </c>
      <c r="G53" s="3" t="s">
        <v>28</v>
      </c>
      <c r="H53" s="42">
        <v>1249.5</v>
      </c>
      <c r="I53" s="54">
        <v>19</v>
      </c>
      <c r="J53" s="71" t="s">
        <v>43</v>
      </c>
      <c r="K53" s="5" t="s">
        <v>2</v>
      </c>
      <c r="L53" s="58">
        <f>L54+L55</f>
        <v>807875</v>
      </c>
      <c r="M53" s="48">
        <f>L53</f>
        <v>807875</v>
      </c>
      <c r="N53" s="58">
        <v>0</v>
      </c>
      <c r="O53" s="57">
        <v>0</v>
      </c>
      <c r="P53" s="40">
        <v>0</v>
      </c>
      <c r="Q53" s="56">
        <f t="shared" si="8"/>
        <v>807875</v>
      </c>
    </row>
    <row r="54" spans="1:41" ht="33.75" customHeight="1" x14ac:dyDescent="0.25">
      <c r="A54" s="25"/>
      <c r="B54" s="30">
        <v>71920000</v>
      </c>
      <c r="C54" s="31" t="s">
        <v>9</v>
      </c>
      <c r="D54" s="22"/>
      <c r="E54" s="22"/>
      <c r="F54" s="54"/>
      <c r="G54" s="22"/>
      <c r="H54" s="42"/>
      <c r="I54" s="54"/>
      <c r="J54" s="21" t="s">
        <v>47</v>
      </c>
      <c r="K54" s="28" t="s">
        <v>6</v>
      </c>
      <c r="L54" s="58">
        <v>790948</v>
      </c>
      <c r="M54" s="44">
        <f t="shared" ref="M54:M55" si="11">L54</f>
        <v>790948</v>
      </c>
      <c r="N54" s="57"/>
      <c r="O54" s="57"/>
      <c r="P54" s="57"/>
      <c r="Q54" s="56">
        <f t="shared" si="8"/>
        <v>790948</v>
      </c>
    </row>
    <row r="55" spans="1:41" ht="18" customHeight="1" x14ac:dyDescent="0.25">
      <c r="A55" s="25"/>
      <c r="B55" s="30">
        <v>71920000</v>
      </c>
      <c r="C55" s="31" t="s">
        <v>9</v>
      </c>
      <c r="D55" s="22"/>
      <c r="E55" s="22"/>
      <c r="F55" s="54"/>
      <c r="G55" s="22"/>
      <c r="H55" s="42"/>
      <c r="I55" s="54"/>
      <c r="J55" s="21" t="s">
        <v>48</v>
      </c>
      <c r="K55" s="28" t="s">
        <v>0</v>
      </c>
      <c r="L55" s="58">
        <v>16927</v>
      </c>
      <c r="M55" s="44">
        <f t="shared" si="11"/>
        <v>16927</v>
      </c>
      <c r="N55" s="57"/>
      <c r="O55" s="57"/>
      <c r="P55" s="57"/>
      <c r="Q55" s="56">
        <f t="shared" si="8"/>
        <v>16927</v>
      </c>
    </row>
    <row r="56" spans="1:41" s="63" customFormat="1" ht="18" customHeight="1" x14ac:dyDescent="0.25">
      <c r="A56" s="80">
        <v>9</v>
      </c>
      <c r="B56" s="76">
        <v>71920000</v>
      </c>
      <c r="C56" s="2" t="s">
        <v>9</v>
      </c>
      <c r="D56" s="2" t="s">
        <v>12</v>
      </c>
      <c r="E56" s="2" t="s">
        <v>35</v>
      </c>
      <c r="F56" s="54">
        <v>8</v>
      </c>
      <c r="G56" s="3" t="s">
        <v>28</v>
      </c>
      <c r="H56" s="42">
        <v>453.6</v>
      </c>
      <c r="I56" s="54">
        <v>3</v>
      </c>
      <c r="J56" s="71" t="s">
        <v>43</v>
      </c>
      <c r="K56" s="5" t="s">
        <v>2</v>
      </c>
      <c r="L56" s="58">
        <f>L57+L58</f>
        <v>200194</v>
      </c>
      <c r="M56" s="58">
        <f t="shared" ref="M56:P56" si="12">M57+M58</f>
        <v>20000</v>
      </c>
      <c r="N56" s="58">
        <f t="shared" si="12"/>
        <v>0</v>
      </c>
      <c r="O56" s="58">
        <f t="shared" si="12"/>
        <v>171184.3</v>
      </c>
      <c r="P56" s="58">
        <f t="shared" si="12"/>
        <v>9009.7000000000007</v>
      </c>
      <c r="Q56" s="56">
        <f t="shared" si="8"/>
        <v>200194</v>
      </c>
    </row>
    <row r="57" spans="1:41" s="63" customFormat="1" ht="48" customHeight="1" x14ac:dyDescent="0.25">
      <c r="A57" s="81"/>
      <c r="B57" s="76">
        <v>71920000</v>
      </c>
      <c r="C57" s="2" t="s">
        <v>9</v>
      </c>
      <c r="D57" s="27"/>
      <c r="E57" s="27"/>
      <c r="F57" s="55"/>
      <c r="G57" s="27"/>
      <c r="H57" s="46"/>
      <c r="I57" s="55"/>
      <c r="J57" s="4" t="s">
        <v>44</v>
      </c>
      <c r="K57" s="23" t="s">
        <v>14</v>
      </c>
      <c r="L57" s="57">
        <v>180194</v>
      </c>
      <c r="M57" s="57"/>
      <c r="N57" s="57"/>
      <c r="O57" s="58">
        <f>L57*0.95</f>
        <v>171184.3</v>
      </c>
      <c r="P57" s="58">
        <f>L57*0.05</f>
        <v>9009.7000000000007</v>
      </c>
      <c r="Q57" s="56">
        <f t="shared" si="8"/>
        <v>180194</v>
      </c>
    </row>
    <row r="58" spans="1:41" s="62" customFormat="1" ht="19.5" customHeight="1" x14ac:dyDescent="0.3">
      <c r="A58" s="82"/>
      <c r="B58" s="76">
        <v>71920000</v>
      </c>
      <c r="C58" s="2" t="s">
        <v>9</v>
      </c>
      <c r="D58" s="4"/>
      <c r="E58" s="4"/>
      <c r="F58" s="52"/>
      <c r="G58" s="19"/>
      <c r="H58" s="41"/>
      <c r="I58" s="29"/>
      <c r="J58" s="4" t="s">
        <v>75</v>
      </c>
      <c r="K58" s="8" t="s">
        <v>74</v>
      </c>
      <c r="L58" s="58">
        <v>20000</v>
      </c>
      <c r="M58" s="56">
        <f>L58</f>
        <v>20000</v>
      </c>
      <c r="N58" s="56"/>
      <c r="O58" s="56"/>
      <c r="P58" s="56"/>
      <c r="Q58" s="56">
        <f t="shared" si="8"/>
        <v>20000</v>
      </c>
      <c r="R58" s="60"/>
      <c r="S58" s="60"/>
      <c r="T58" s="60"/>
      <c r="U58" s="63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1"/>
      <c r="AM58" s="60"/>
      <c r="AN58" s="60"/>
      <c r="AO58" s="60"/>
    </row>
    <row r="59" spans="1:41" s="63" customFormat="1" ht="18" customHeight="1" x14ac:dyDescent="0.25">
      <c r="A59" s="80">
        <v>10</v>
      </c>
      <c r="B59" s="76">
        <v>71920000</v>
      </c>
      <c r="C59" s="2" t="s">
        <v>9</v>
      </c>
      <c r="D59" s="2" t="s">
        <v>12</v>
      </c>
      <c r="E59" s="2" t="s">
        <v>65</v>
      </c>
      <c r="F59" s="54">
        <v>11</v>
      </c>
      <c r="G59" s="3" t="s">
        <v>28</v>
      </c>
      <c r="H59" s="42">
        <v>2134.79</v>
      </c>
      <c r="I59" s="54">
        <v>99</v>
      </c>
      <c r="J59" s="71" t="s">
        <v>43</v>
      </c>
      <c r="K59" s="5" t="s">
        <v>2</v>
      </c>
      <c r="L59" s="58">
        <f>L60+L61</f>
        <v>95869</v>
      </c>
      <c r="M59" s="58">
        <f t="shared" ref="M59" si="13">M60+M61</f>
        <v>20000</v>
      </c>
      <c r="N59" s="58">
        <f t="shared" ref="N59" si="14">N60+N61</f>
        <v>0</v>
      </c>
      <c r="O59" s="58">
        <f t="shared" ref="O59" si="15">O60+O61</f>
        <v>72075.55</v>
      </c>
      <c r="P59" s="58">
        <f t="shared" ref="P59" si="16">P60+P61</f>
        <v>3793.4500000000003</v>
      </c>
      <c r="Q59" s="56">
        <f t="shared" si="8"/>
        <v>95869</v>
      </c>
    </row>
    <row r="60" spans="1:41" s="63" customFormat="1" ht="48" customHeight="1" x14ac:dyDescent="0.25">
      <c r="A60" s="81"/>
      <c r="B60" s="76">
        <v>71920000</v>
      </c>
      <c r="C60" s="2" t="s">
        <v>9</v>
      </c>
      <c r="D60" s="22"/>
      <c r="E60" s="22"/>
      <c r="F60" s="54"/>
      <c r="G60" s="27"/>
      <c r="H60" s="42"/>
      <c r="I60" s="54"/>
      <c r="J60" s="4" t="s">
        <v>44</v>
      </c>
      <c r="K60" s="23" t="s">
        <v>14</v>
      </c>
      <c r="L60" s="57">
        <v>75869</v>
      </c>
      <c r="M60" s="57"/>
      <c r="N60" s="57"/>
      <c r="O60" s="58">
        <f>L60*0.95</f>
        <v>72075.55</v>
      </c>
      <c r="P60" s="58">
        <f>L60*0.05</f>
        <v>3793.4500000000003</v>
      </c>
      <c r="Q60" s="56">
        <f t="shared" si="8"/>
        <v>75869</v>
      </c>
    </row>
    <row r="61" spans="1:41" s="62" customFormat="1" ht="19.5" customHeight="1" x14ac:dyDescent="0.3">
      <c r="A61" s="82"/>
      <c r="B61" s="76">
        <v>71920000</v>
      </c>
      <c r="C61" s="2" t="s">
        <v>9</v>
      </c>
      <c r="D61" s="4"/>
      <c r="E61" s="4"/>
      <c r="F61" s="52"/>
      <c r="G61" s="19"/>
      <c r="H61" s="41"/>
      <c r="I61" s="29"/>
      <c r="J61" s="4" t="s">
        <v>75</v>
      </c>
      <c r="K61" s="8" t="s">
        <v>74</v>
      </c>
      <c r="L61" s="58">
        <v>20000</v>
      </c>
      <c r="M61" s="56">
        <f t="shared" ref="M61" si="17">L61</f>
        <v>20000</v>
      </c>
      <c r="N61" s="56"/>
      <c r="O61" s="56"/>
      <c r="P61" s="56"/>
      <c r="Q61" s="56">
        <f t="shared" si="8"/>
        <v>20000</v>
      </c>
      <c r="R61" s="60"/>
      <c r="S61" s="60"/>
      <c r="T61" s="60"/>
      <c r="U61" s="63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1"/>
      <c r="AM61" s="60"/>
      <c r="AN61" s="60"/>
      <c r="AO61" s="60"/>
    </row>
    <row r="62" spans="1:41" s="63" customFormat="1" ht="18" customHeight="1" x14ac:dyDescent="0.25">
      <c r="A62" s="80">
        <v>11</v>
      </c>
      <c r="B62" s="76">
        <v>71920000</v>
      </c>
      <c r="C62" s="2" t="s">
        <v>9</v>
      </c>
      <c r="D62" s="2" t="s">
        <v>12</v>
      </c>
      <c r="E62" s="2" t="s">
        <v>79</v>
      </c>
      <c r="F62" s="54">
        <v>3</v>
      </c>
      <c r="G62" s="3" t="s">
        <v>28</v>
      </c>
      <c r="H62" s="42">
        <v>3842.6</v>
      </c>
      <c r="I62" s="54">
        <v>87</v>
      </c>
      <c r="J62" s="71" t="s">
        <v>43</v>
      </c>
      <c r="K62" s="5" t="s">
        <v>2</v>
      </c>
      <c r="L62" s="58">
        <f>L63+L64</f>
        <v>113159</v>
      </c>
      <c r="M62" s="58">
        <f t="shared" ref="M62" si="18">M63+M64</f>
        <v>20000</v>
      </c>
      <c r="N62" s="58">
        <f t="shared" ref="N62" si="19">N63+N64</f>
        <v>0</v>
      </c>
      <c r="O62" s="58">
        <f t="shared" ref="O62" si="20">O63+O64</f>
        <v>88501.05</v>
      </c>
      <c r="P62" s="58">
        <f t="shared" ref="P62" si="21">P63+P64</f>
        <v>4657.95</v>
      </c>
      <c r="Q62" s="56">
        <f t="shared" si="8"/>
        <v>113159</v>
      </c>
    </row>
    <row r="63" spans="1:41" s="63" customFormat="1" ht="48" customHeight="1" x14ac:dyDescent="0.25">
      <c r="A63" s="81"/>
      <c r="B63" s="76">
        <v>71920000</v>
      </c>
      <c r="C63" s="2" t="s">
        <v>9</v>
      </c>
      <c r="D63" s="22"/>
      <c r="E63" s="22"/>
      <c r="F63" s="54"/>
      <c r="G63" s="27"/>
      <c r="H63" s="42"/>
      <c r="I63" s="54"/>
      <c r="J63" s="4" t="s">
        <v>44</v>
      </c>
      <c r="K63" s="23" t="s">
        <v>14</v>
      </c>
      <c r="L63" s="57">
        <v>93159</v>
      </c>
      <c r="M63" s="57"/>
      <c r="N63" s="57"/>
      <c r="O63" s="58">
        <f>L63*0.95</f>
        <v>88501.05</v>
      </c>
      <c r="P63" s="58">
        <f>L63*0.05</f>
        <v>4657.95</v>
      </c>
      <c r="Q63" s="56">
        <f t="shared" si="8"/>
        <v>93159</v>
      </c>
    </row>
    <row r="64" spans="1:41" s="62" customFormat="1" ht="19.5" customHeight="1" x14ac:dyDescent="0.3">
      <c r="A64" s="82"/>
      <c r="B64" s="76">
        <v>71920000</v>
      </c>
      <c r="C64" s="2" t="s">
        <v>9</v>
      </c>
      <c r="D64" s="4"/>
      <c r="E64" s="4"/>
      <c r="F64" s="52"/>
      <c r="G64" s="19"/>
      <c r="H64" s="41"/>
      <c r="I64" s="29"/>
      <c r="J64" s="4" t="s">
        <v>75</v>
      </c>
      <c r="K64" s="8" t="s">
        <v>74</v>
      </c>
      <c r="L64" s="58">
        <v>20000</v>
      </c>
      <c r="M64" s="56">
        <f t="shared" ref="M64" si="22">L64</f>
        <v>20000</v>
      </c>
      <c r="N64" s="56"/>
      <c r="O64" s="56"/>
      <c r="P64" s="56"/>
      <c r="Q64" s="56">
        <f t="shared" si="8"/>
        <v>20000</v>
      </c>
      <c r="R64" s="60"/>
      <c r="S64" s="60"/>
      <c r="T64" s="60"/>
      <c r="U64" s="63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1"/>
      <c r="AM64" s="60"/>
      <c r="AN64" s="60"/>
      <c r="AO64" s="60"/>
    </row>
    <row r="65" spans="1:41" s="63" customFormat="1" ht="18" customHeight="1" x14ac:dyDescent="0.25">
      <c r="A65" s="80">
        <v>12</v>
      </c>
      <c r="B65" s="76">
        <v>71920000</v>
      </c>
      <c r="C65" s="2" t="s">
        <v>9</v>
      </c>
      <c r="D65" s="2" t="s">
        <v>12</v>
      </c>
      <c r="E65" s="2" t="s">
        <v>55</v>
      </c>
      <c r="F65" s="54">
        <v>1</v>
      </c>
      <c r="G65" s="3" t="s">
        <v>28</v>
      </c>
      <c r="H65" s="42">
        <v>2778.5</v>
      </c>
      <c r="I65" s="54">
        <v>72</v>
      </c>
      <c r="J65" s="71" t="s">
        <v>43</v>
      </c>
      <c r="K65" s="5" t="s">
        <v>2</v>
      </c>
      <c r="L65" s="58">
        <f>L66+L67</f>
        <v>95009</v>
      </c>
      <c r="M65" s="58">
        <f t="shared" ref="M65" si="23">M66+M67</f>
        <v>20000</v>
      </c>
      <c r="N65" s="58">
        <f t="shared" ref="N65" si="24">N66+N67</f>
        <v>0</v>
      </c>
      <c r="O65" s="58">
        <f t="shared" ref="O65" si="25">O66+O67</f>
        <v>71258.55</v>
      </c>
      <c r="P65" s="58">
        <f t="shared" ref="P65" si="26">P66+P67</f>
        <v>3750.4500000000003</v>
      </c>
      <c r="Q65" s="56">
        <f t="shared" si="8"/>
        <v>95009</v>
      </c>
    </row>
    <row r="66" spans="1:41" s="63" customFormat="1" ht="48" customHeight="1" x14ac:dyDescent="0.25">
      <c r="A66" s="81"/>
      <c r="B66" s="76">
        <v>71920000</v>
      </c>
      <c r="C66" s="2" t="s">
        <v>9</v>
      </c>
      <c r="D66" s="22"/>
      <c r="E66" s="22"/>
      <c r="F66" s="54"/>
      <c r="G66" s="27"/>
      <c r="H66" s="42"/>
      <c r="I66" s="54"/>
      <c r="J66" s="4" t="s">
        <v>44</v>
      </c>
      <c r="K66" s="23" t="s">
        <v>14</v>
      </c>
      <c r="L66" s="57">
        <v>75009</v>
      </c>
      <c r="M66" s="57"/>
      <c r="N66" s="57"/>
      <c r="O66" s="58">
        <f>L66*0.95</f>
        <v>71258.55</v>
      </c>
      <c r="P66" s="58">
        <f>L66*0.05</f>
        <v>3750.4500000000003</v>
      </c>
      <c r="Q66" s="56">
        <f t="shared" si="8"/>
        <v>75009</v>
      </c>
    </row>
    <row r="67" spans="1:41" s="62" customFormat="1" ht="19.5" customHeight="1" x14ac:dyDescent="0.3">
      <c r="A67" s="82"/>
      <c r="B67" s="76">
        <v>71920000</v>
      </c>
      <c r="C67" s="2" t="s">
        <v>9</v>
      </c>
      <c r="D67" s="4"/>
      <c r="E67" s="4"/>
      <c r="F67" s="52"/>
      <c r="G67" s="19"/>
      <c r="H67" s="41"/>
      <c r="I67" s="29"/>
      <c r="J67" s="4" t="s">
        <v>75</v>
      </c>
      <c r="K67" s="8" t="s">
        <v>74</v>
      </c>
      <c r="L67" s="58">
        <v>20000</v>
      </c>
      <c r="M67" s="56">
        <f t="shared" ref="M67" si="27">L67</f>
        <v>20000</v>
      </c>
      <c r="N67" s="56"/>
      <c r="O67" s="56"/>
      <c r="P67" s="56"/>
      <c r="Q67" s="56">
        <f t="shared" si="8"/>
        <v>20000</v>
      </c>
      <c r="R67" s="60"/>
      <c r="S67" s="60"/>
      <c r="T67" s="60"/>
      <c r="U67" s="63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1"/>
      <c r="AM67" s="60"/>
      <c r="AN67" s="60"/>
      <c r="AO67" s="60"/>
    </row>
    <row r="68" spans="1:41" s="63" customFormat="1" ht="18" customHeight="1" x14ac:dyDescent="0.25">
      <c r="A68" s="80">
        <v>13</v>
      </c>
      <c r="B68" s="76">
        <v>71920000</v>
      </c>
      <c r="C68" s="2" t="s">
        <v>9</v>
      </c>
      <c r="D68" s="2" t="s">
        <v>12</v>
      </c>
      <c r="E68" s="2" t="s">
        <v>35</v>
      </c>
      <c r="F68" s="54">
        <v>2</v>
      </c>
      <c r="G68" s="3" t="s">
        <v>28</v>
      </c>
      <c r="H68" s="42">
        <v>599.79999999999995</v>
      </c>
      <c r="I68" s="54">
        <v>19</v>
      </c>
      <c r="J68" s="71" t="s">
        <v>43</v>
      </c>
      <c r="K68" s="5" t="s">
        <v>2</v>
      </c>
      <c r="L68" s="58">
        <f>L69+L70</f>
        <v>205630</v>
      </c>
      <c r="M68" s="58">
        <f t="shared" ref="M68" si="28">M69+M70</f>
        <v>20000</v>
      </c>
      <c r="N68" s="58">
        <f t="shared" ref="N68" si="29">N69+N70</f>
        <v>0</v>
      </c>
      <c r="O68" s="58">
        <f t="shared" ref="O68" si="30">O69+O70</f>
        <v>176348.5</v>
      </c>
      <c r="P68" s="58">
        <f t="shared" ref="P68" si="31">P69+P70</f>
        <v>9281.5</v>
      </c>
      <c r="Q68" s="56">
        <f t="shared" si="8"/>
        <v>205630</v>
      </c>
    </row>
    <row r="69" spans="1:41" s="63" customFormat="1" ht="48" customHeight="1" x14ac:dyDescent="0.25">
      <c r="A69" s="81"/>
      <c r="B69" s="76">
        <v>71920000</v>
      </c>
      <c r="C69" s="2" t="s">
        <v>9</v>
      </c>
      <c r="D69" s="22"/>
      <c r="E69" s="22"/>
      <c r="F69" s="54"/>
      <c r="G69" s="27"/>
      <c r="H69" s="42"/>
      <c r="I69" s="54"/>
      <c r="J69" s="4" t="s">
        <v>44</v>
      </c>
      <c r="K69" s="23" t="s">
        <v>14</v>
      </c>
      <c r="L69" s="57">
        <v>185630</v>
      </c>
      <c r="M69" s="57"/>
      <c r="N69" s="57"/>
      <c r="O69" s="58">
        <f>L69*0.95</f>
        <v>176348.5</v>
      </c>
      <c r="P69" s="58">
        <f>L69*0.05</f>
        <v>9281.5</v>
      </c>
      <c r="Q69" s="56">
        <f t="shared" si="8"/>
        <v>185630</v>
      </c>
    </row>
    <row r="70" spans="1:41" s="62" customFormat="1" ht="19.5" customHeight="1" x14ac:dyDescent="0.3">
      <c r="A70" s="82"/>
      <c r="B70" s="76">
        <v>71920000</v>
      </c>
      <c r="C70" s="2" t="s">
        <v>9</v>
      </c>
      <c r="D70" s="4"/>
      <c r="E70" s="4"/>
      <c r="F70" s="52"/>
      <c r="G70" s="19"/>
      <c r="H70" s="41"/>
      <c r="I70" s="29"/>
      <c r="J70" s="4" t="s">
        <v>75</v>
      </c>
      <c r="K70" s="8" t="s">
        <v>74</v>
      </c>
      <c r="L70" s="58">
        <v>20000</v>
      </c>
      <c r="M70" s="56">
        <f t="shared" ref="M70" si="32">L70</f>
        <v>20000</v>
      </c>
      <c r="N70" s="56"/>
      <c r="O70" s="56"/>
      <c r="P70" s="56"/>
      <c r="Q70" s="56">
        <f t="shared" si="8"/>
        <v>20000</v>
      </c>
      <c r="R70" s="60"/>
      <c r="S70" s="60"/>
      <c r="T70" s="60"/>
      <c r="U70" s="63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1"/>
      <c r="AM70" s="60"/>
      <c r="AN70" s="60"/>
      <c r="AO70" s="60"/>
    </row>
    <row r="71" spans="1:41" s="63" customFormat="1" ht="18" customHeight="1" x14ac:dyDescent="0.25">
      <c r="A71" s="80">
        <v>14</v>
      </c>
      <c r="B71" s="76">
        <v>71920000</v>
      </c>
      <c r="C71" s="2" t="s">
        <v>9</v>
      </c>
      <c r="D71" s="2" t="s">
        <v>12</v>
      </c>
      <c r="E71" s="2" t="s">
        <v>35</v>
      </c>
      <c r="F71" s="54">
        <v>25</v>
      </c>
      <c r="G71" s="3" t="s">
        <v>28</v>
      </c>
      <c r="H71" s="42">
        <v>528.79</v>
      </c>
      <c r="I71" s="54">
        <v>12</v>
      </c>
      <c r="J71" s="71" t="s">
        <v>43</v>
      </c>
      <c r="K71" s="5" t="s">
        <v>2</v>
      </c>
      <c r="L71" s="58">
        <f>L72+L73</f>
        <v>70747</v>
      </c>
      <c r="M71" s="58">
        <f t="shared" ref="M71" si="33">M72+M73</f>
        <v>20000</v>
      </c>
      <c r="N71" s="58">
        <f t="shared" ref="N71" si="34">N72+N73</f>
        <v>0</v>
      </c>
      <c r="O71" s="58">
        <f t="shared" ref="O71" si="35">O72+O73</f>
        <v>48209.649999999994</v>
      </c>
      <c r="P71" s="58">
        <f t="shared" ref="P71" si="36">P72+P73</f>
        <v>2537.3500000000004</v>
      </c>
      <c r="Q71" s="56">
        <f t="shared" si="8"/>
        <v>70747</v>
      </c>
    </row>
    <row r="72" spans="1:41" s="63" customFormat="1" ht="48" customHeight="1" x14ac:dyDescent="0.25">
      <c r="A72" s="81"/>
      <c r="B72" s="76">
        <v>71920000</v>
      </c>
      <c r="C72" s="2" t="s">
        <v>9</v>
      </c>
      <c r="D72" s="22"/>
      <c r="E72" s="22"/>
      <c r="F72" s="54"/>
      <c r="G72" s="27"/>
      <c r="H72" s="42"/>
      <c r="I72" s="54"/>
      <c r="J72" s="4" t="s">
        <v>44</v>
      </c>
      <c r="K72" s="23" t="s">
        <v>14</v>
      </c>
      <c r="L72" s="57">
        <v>50747</v>
      </c>
      <c r="M72" s="57"/>
      <c r="N72" s="57"/>
      <c r="O72" s="58">
        <f>L72*0.95</f>
        <v>48209.649999999994</v>
      </c>
      <c r="P72" s="58">
        <f>L72*0.05</f>
        <v>2537.3500000000004</v>
      </c>
      <c r="Q72" s="56">
        <f t="shared" si="8"/>
        <v>50746.999999999993</v>
      </c>
    </row>
    <row r="73" spans="1:41" s="62" customFormat="1" ht="19.5" customHeight="1" x14ac:dyDescent="0.3">
      <c r="A73" s="82"/>
      <c r="B73" s="76">
        <v>71920000</v>
      </c>
      <c r="C73" s="2" t="s">
        <v>9</v>
      </c>
      <c r="D73" s="4"/>
      <c r="E73" s="4"/>
      <c r="F73" s="52"/>
      <c r="G73" s="19"/>
      <c r="H73" s="41"/>
      <c r="I73" s="29"/>
      <c r="J73" s="4" t="s">
        <v>75</v>
      </c>
      <c r="K73" s="8" t="s">
        <v>74</v>
      </c>
      <c r="L73" s="58">
        <v>20000</v>
      </c>
      <c r="M73" s="56">
        <f t="shared" ref="M73" si="37">L73</f>
        <v>20000</v>
      </c>
      <c r="N73" s="56"/>
      <c r="O73" s="56"/>
      <c r="P73" s="56"/>
      <c r="Q73" s="56">
        <f t="shared" si="8"/>
        <v>20000</v>
      </c>
      <c r="R73" s="60"/>
      <c r="S73" s="60"/>
      <c r="T73" s="60"/>
      <c r="U73" s="63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1"/>
      <c r="AM73" s="60"/>
      <c r="AN73" s="60"/>
      <c r="AO73" s="60"/>
    </row>
    <row r="74" spans="1:41" s="63" customFormat="1" ht="18" customHeight="1" x14ac:dyDescent="0.25">
      <c r="A74" s="80">
        <v>15</v>
      </c>
      <c r="B74" s="76">
        <v>71920000</v>
      </c>
      <c r="C74" s="2" t="s">
        <v>9</v>
      </c>
      <c r="D74" s="2" t="s">
        <v>66</v>
      </c>
      <c r="E74" s="2" t="s">
        <v>32</v>
      </c>
      <c r="F74" s="54">
        <v>2</v>
      </c>
      <c r="G74" s="3" t="s">
        <v>28</v>
      </c>
      <c r="H74" s="42">
        <v>1432.4</v>
      </c>
      <c r="I74" s="54">
        <v>47</v>
      </c>
      <c r="J74" s="71" t="s">
        <v>43</v>
      </c>
      <c r="K74" s="5" t="s">
        <v>2</v>
      </c>
      <c r="L74" s="58">
        <f>L75+L76</f>
        <v>300635</v>
      </c>
      <c r="M74" s="58">
        <f t="shared" ref="M74" si="38">M75+M76</f>
        <v>20000</v>
      </c>
      <c r="N74" s="58">
        <f t="shared" ref="N74" si="39">N75+N76</f>
        <v>0</v>
      </c>
      <c r="O74" s="58">
        <f t="shared" ref="O74" si="40">O75+O76</f>
        <v>266603.25</v>
      </c>
      <c r="P74" s="58">
        <f t="shared" ref="P74" si="41">P75+P76</f>
        <v>14031.75</v>
      </c>
      <c r="Q74" s="56">
        <f t="shared" si="8"/>
        <v>300635</v>
      </c>
    </row>
    <row r="75" spans="1:41" s="63" customFormat="1" ht="48" customHeight="1" x14ac:dyDescent="0.25">
      <c r="A75" s="81"/>
      <c r="B75" s="76">
        <v>71920000</v>
      </c>
      <c r="C75" s="2" t="s">
        <v>9</v>
      </c>
      <c r="D75" s="22"/>
      <c r="E75" s="22"/>
      <c r="F75" s="54"/>
      <c r="G75" s="27"/>
      <c r="H75" s="42"/>
      <c r="I75" s="54"/>
      <c r="J75" s="4" t="s">
        <v>44</v>
      </c>
      <c r="K75" s="23" t="s">
        <v>14</v>
      </c>
      <c r="L75" s="57">
        <v>280635</v>
      </c>
      <c r="M75" s="57"/>
      <c r="N75" s="57"/>
      <c r="O75" s="58">
        <f>L75*0.95</f>
        <v>266603.25</v>
      </c>
      <c r="P75" s="58">
        <f>L75*0.05</f>
        <v>14031.75</v>
      </c>
      <c r="Q75" s="56">
        <f t="shared" si="8"/>
        <v>280635</v>
      </c>
    </row>
    <row r="76" spans="1:41" s="62" customFormat="1" ht="19.5" customHeight="1" x14ac:dyDescent="0.3">
      <c r="A76" s="82"/>
      <c r="B76" s="76">
        <v>71920000</v>
      </c>
      <c r="C76" s="2" t="s">
        <v>9</v>
      </c>
      <c r="D76" s="4"/>
      <c r="E76" s="4"/>
      <c r="F76" s="52"/>
      <c r="G76" s="19"/>
      <c r="H76" s="41"/>
      <c r="I76" s="29"/>
      <c r="J76" s="4" t="s">
        <v>75</v>
      </c>
      <c r="K76" s="8" t="s">
        <v>74</v>
      </c>
      <c r="L76" s="58">
        <v>20000</v>
      </c>
      <c r="M76" s="56">
        <f t="shared" ref="M76" si="42">L76</f>
        <v>20000</v>
      </c>
      <c r="N76" s="56"/>
      <c r="O76" s="56"/>
      <c r="P76" s="56"/>
      <c r="Q76" s="56">
        <f t="shared" si="8"/>
        <v>20000</v>
      </c>
      <c r="R76" s="60"/>
      <c r="S76" s="60"/>
      <c r="T76" s="60"/>
      <c r="U76" s="63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1"/>
      <c r="AM76" s="60"/>
      <c r="AN76" s="60"/>
      <c r="AO76" s="60"/>
    </row>
    <row r="77" spans="1:41" s="63" customFormat="1" ht="18" customHeight="1" x14ac:dyDescent="0.25">
      <c r="A77" s="80">
        <v>16</v>
      </c>
      <c r="B77" s="76">
        <v>71920000</v>
      </c>
      <c r="C77" s="2" t="s">
        <v>9</v>
      </c>
      <c r="D77" s="2" t="s">
        <v>25</v>
      </c>
      <c r="E77" s="2" t="s">
        <v>32</v>
      </c>
      <c r="F77" s="54">
        <v>3</v>
      </c>
      <c r="G77" s="3" t="s">
        <v>28</v>
      </c>
      <c r="H77" s="42">
        <v>4292.2</v>
      </c>
      <c r="I77" s="54">
        <v>227</v>
      </c>
      <c r="J77" s="71" t="s">
        <v>43</v>
      </c>
      <c r="K77" s="5" t="s">
        <v>2</v>
      </c>
      <c r="L77" s="58">
        <f>L78+L79</f>
        <v>107193</v>
      </c>
      <c r="M77" s="58">
        <f t="shared" ref="M77" si="43">M78+M79</f>
        <v>20000</v>
      </c>
      <c r="N77" s="58">
        <f t="shared" ref="N77" si="44">N78+N79</f>
        <v>0</v>
      </c>
      <c r="O77" s="58">
        <f t="shared" ref="O77" si="45">O78+O79</f>
        <v>82833.349999999991</v>
      </c>
      <c r="P77" s="58">
        <f t="shared" ref="P77" si="46">P78+P79</f>
        <v>4359.6500000000005</v>
      </c>
      <c r="Q77" s="56">
        <f t="shared" si="8"/>
        <v>107192.99999999999</v>
      </c>
    </row>
    <row r="78" spans="1:41" s="63" customFormat="1" ht="48" customHeight="1" x14ac:dyDescent="0.25">
      <c r="A78" s="81"/>
      <c r="B78" s="76">
        <v>71920000</v>
      </c>
      <c r="C78" s="2" t="s">
        <v>9</v>
      </c>
      <c r="D78" s="22"/>
      <c r="E78" s="22"/>
      <c r="F78" s="54"/>
      <c r="G78" s="27"/>
      <c r="H78" s="42"/>
      <c r="I78" s="54"/>
      <c r="J78" s="4" t="s">
        <v>44</v>
      </c>
      <c r="K78" s="23" t="s">
        <v>14</v>
      </c>
      <c r="L78" s="57">
        <v>87193</v>
      </c>
      <c r="M78" s="57"/>
      <c r="N78" s="57"/>
      <c r="O78" s="58">
        <f>L78*0.95</f>
        <v>82833.349999999991</v>
      </c>
      <c r="P78" s="58">
        <f>L78*0.05</f>
        <v>4359.6500000000005</v>
      </c>
      <c r="Q78" s="56">
        <f t="shared" si="8"/>
        <v>87192.999999999985</v>
      </c>
    </row>
    <row r="79" spans="1:41" s="62" customFormat="1" ht="19.5" customHeight="1" x14ac:dyDescent="0.3">
      <c r="A79" s="82"/>
      <c r="B79" s="76">
        <v>71920000</v>
      </c>
      <c r="C79" s="2" t="s">
        <v>9</v>
      </c>
      <c r="D79" s="4"/>
      <c r="E79" s="4"/>
      <c r="F79" s="52"/>
      <c r="G79" s="19"/>
      <c r="H79" s="41"/>
      <c r="I79" s="29"/>
      <c r="J79" s="4" t="s">
        <v>75</v>
      </c>
      <c r="K79" s="8" t="s">
        <v>74</v>
      </c>
      <c r="L79" s="58">
        <v>20000</v>
      </c>
      <c r="M79" s="56">
        <f t="shared" ref="M79" si="47">L79</f>
        <v>20000</v>
      </c>
      <c r="N79" s="56"/>
      <c r="O79" s="56"/>
      <c r="P79" s="56"/>
      <c r="Q79" s="56">
        <f t="shared" si="8"/>
        <v>20000</v>
      </c>
      <c r="R79" s="60"/>
      <c r="S79" s="60"/>
      <c r="T79" s="60"/>
      <c r="U79" s="63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1"/>
      <c r="AM79" s="60"/>
      <c r="AN79" s="60"/>
      <c r="AO79" s="60"/>
    </row>
    <row r="80" spans="1:41" s="63" customFormat="1" ht="18" customHeight="1" x14ac:dyDescent="0.25">
      <c r="A80" s="80">
        <v>17</v>
      </c>
      <c r="B80" s="76">
        <v>71920000</v>
      </c>
      <c r="C80" s="2" t="s">
        <v>9</v>
      </c>
      <c r="D80" s="2" t="s">
        <v>25</v>
      </c>
      <c r="E80" s="2" t="s">
        <v>32</v>
      </c>
      <c r="F80" s="54" t="s">
        <v>50</v>
      </c>
      <c r="G80" s="3" t="s">
        <v>28</v>
      </c>
      <c r="H80" s="42">
        <v>5511.6</v>
      </c>
      <c r="I80" s="54">
        <v>183</v>
      </c>
      <c r="J80" s="71" t="s">
        <v>43</v>
      </c>
      <c r="K80" s="5" t="s">
        <v>2</v>
      </c>
      <c r="L80" s="58">
        <f>L81+L82</f>
        <v>187333</v>
      </c>
      <c r="M80" s="58">
        <f t="shared" ref="M80" si="48">M81+M82</f>
        <v>20000</v>
      </c>
      <c r="N80" s="58">
        <f t="shared" ref="N80" si="49">N81+N82</f>
        <v>0</v>
      </c>
      <c r="O80" s="58">
        <f t="shared" ref="O80" si="50">O81+O82</f>
        <v>158966.35</v>
      </c>
      <c r="P80" s="58">
        <f t="shared" ref="P80" si="51">P81+P82</f>
        <v>8366.65</v>
      </c>
      <c r="Q80" s="56">
        <f t="shared" si="8"/>
        <v>187333</v>
      </c>
    </row>
    <row r="81" spans="1:41" s="63" customFormat="1" ht="48" customHeight="1" x14ac:dyDescent="0.25">
      <c r="A81" s="81"/>
      <c r="B81" s="76">
        <v>71920000</v>
      </c>
      <c r="C81" s="2" t="s">
        <v>9</v>
      </c>
      <c r="D81" s="22"/>
      <c r="E81" s="22"/>
      <c r="F81" s="54"/>
      <c r="G81" s="27"/>
      <c r="H81" s="45"/>
      <c r="I81" s="54"/>
      <c r="J81" s="4" t="s">
        <v>44</v>
      </c>
      <c r="K81" s="23" t="s">
        <v>14</v>
      </c>
      <c r="L81" s="57">
        <v>167333</v>
      </c>
      <c r="M81" s="57"/>
      <c r="N81" s="57"/>
      <c r="O81" s="58">
        <f>L81*0.95</f>
        <v>158966.35</v>
      </c>
      <c r="P81" s="58">
        <f>L81*0.05</f>
        <v>8366.65</v>
      </c>
      <c r="Q81" s="56">
        <f t="shared" si="8"/>
        <v>167333</v>
      </c>
    </row>
    <row r="82" spans="1:41" s="62" customFormat="1" ht="19.5" customHeight="1" x14ac:dyDescent="0.3">
      <c r="A82" s="82"/>
      <c r="B82" s="76">
        <v>71920000</v>
      </c>
      <c r="C82" s="2" t="s">
        <v>9</v>
      </c>
      <c r="D82" s="4"/>
      <c r="E82" s="4"/>
      <c r="F82" s="52"/>
      <c r="G82" s="19"/>
      <c r="H82" s="41"/>
      <c r="I82" s="29"/>
      <c r="J82" s="4" t="s">
        <v>75</v>
      </c>
      <c r="K82" s="8" t="s">
        <v>74</v>
      </c>
      <c r="L82" s="58">
        <v>20000</v>
      </c>
      <c r="M82" s="56">
        <f t="shared" ref="M82" si="52">L82</f>
        <v>20000</v>
      </c>
      <c r="N82" s="56"/>
      <c r="O82" s="56"/>
      <c r="P82" s="56"/>
      <c r="Q82" s="56">
        <f t="shared" si="8"/>
        <v>20000</v>
      </c>
      <c r="R82" s="60"/>
      <c r="S82" s="60"/>
      <c r="T82" s="60"/>
      <c r="U82" s="63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1"/>
      <c r="AM82" s="60"/>
      <c r="AN82" s="60"/>
      <c r="AO82" s="60"/>
    </row>
    <row r="83" spans="1:41" s="63" customFormat="1" ht="18" customHeight="1" x14ac:dyDescent="0.25">
      <c r="A83" s="80">
        <v>18</v>
      </c>
      <c r="B83" s="76">
        <v>71920000</v>
      </c>
      <c r="C83" s="2" t="s">
        <v>9</v>
      </c>
      <c r="D83" s="2" t="s">
        <v>76</v>
      </c>
      <c r="E83" s="2" t="s">
        <v>33</v>
      </c>
      <c r="F83" s="54" t="s">
        <v>41</v>
      </c>
      <c r="G83" s="3" t="s">
        <v>28</v>
      </c>
      <c r="H83" s="42">
        <v>1112.9000000000001</v>
      </c>
      <c r="I83" s="54">
        <v>19</v>
      </c>
      <c r="J83" s="71" t="s">
        <v>43</v>
      </c>
      <c r="K83" s="5" t="s">
        <v>2</v>
      </c>
      <c r="L83" s="58">
        <f>L84+L85</f>
        <v>119405</v>
      </c>
      <c r="M83" s="58">
        <f t="shared" ref="M83" si="53">M84+M85</f>
        <v>20000</v>
      </c>
      <c r="N83" s="58">
        <f t="shared" ref="N83" si="54">N84+N85</f>
        <v>0</v>
      </c>
      <c r="O83" s="58">
        <f t="shared" ref="O83" si="55">O84+O85</f>
        <v>94434.75</v>
      </c>
      <c r="P83" s="58">
        <f t="shared" ref="P83" si="56">P84+P85</f>
        <v>4970.25</v>
      </c>
      <c r="Q83" s="56">
        <f t="shared" si="8"/>
        <v>119405</v>
      </c>
    </row>
    <row r="84" spans="1:41" s="63" customFormat="1" ht="48" customHeight="1" x14ac:dyDescent="0.25">
      <c r="A84" s="81"/>
      <c r="B84" s="76">
        <v>71920000</v>
      </c>
      <c r="C84" s="2" t="s">
        <v>9</v>
      </c>
      <c r="D84" s="22"/>
      <c r="E84" s="22"/>
      <c r="F84" s="54"/>
      <c r="G84" s="27"/>
      <c r="H84" s="42"/>
      <c r="I84" s="54"/>
      <c r="J84" s="4" t="s">
        <v>44</v>
      </c>
      <c r="K84" s="23" t="s">
        <v>14</v>
      </c>
      <c r="L84" s="57">
        <v>99405</v>
      </c>
      <c r="M84" s="57"/>
      <c r="N84" s="57"/>
      <c r="O84" s="58">
        <f>L84*0.95</f>
        <v>94434.75</v>
      </c>
      <c r="P84" s="58">
        <f>L84*0.05</f>
        <v>4970.25</v>
      </c>
      <c r="Q84" s="56">
        <f t="shared" si="8"/>
        <v>99405</v>
      </c>
    </row>
    <row r="85" spans="1:41" s="62" customFormat="1" ht="19.5" customHeight="1" x14ac:dyDescent="0.3">
      <c r="A85" s="82"/>
      <c r="B85" s="76">
        <v>71920000</v>
      </c>
      <c r="C85" s="2" t="s">
        <v>9</v>
      </c>
      <c r="D85" s="4"/>
      <c r="E85" s="4"/>
      <c r="F85" s="52"/>
      <c r="G85" s="19"/>
      <c r="H85" s="41"/>
      <c r="I85" s="29"/>
      <c r="J85" s="4" t="s">
        <v>75</v>
      </c>
      <c r="K85" s="8" t="s">
        <v>74</v>
      </c>
      <c r="L85" s="58">
        <v>20000</v>
      </c>
      <c r="M85" s="56">
        <f t="shared" ref="M85" si="57">L85</f>
        <v>20000</v>
      </c>
      <c r="N85" s="56"/>
      <c r="O85" s="56"/>
      <c r="P85" s="56"/>
      <c r="Q85" s="56">
        <f t="shared" si="8"/>
        <v>20000</v>
      </c>
      <c r="R85" s="60"/>
      <c r="S85" s="60"/>
      <c r="T85" s="60"/>
      <c r="U85" s="63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1"/>
      <c r="AM85" s="60"/>
      <c r="AN85" s="60"/>
      <c r="AO85" s="60"/>
    </row>
    <row r="86" spans="1:41" s="63" customFormat="1" ht="18" customHeight="1" x14ac:dyDescent="0.25">
      <c r="A86" s="80">
        <v>19</v>
      </c>
      <c r="B86" s="76">
        <v>71920000</v>
      </c>
      <c r="C86" s="2" t="s">
        <v>9</v>
      </c>
      <c r="D86" s="2" t="s">
        <v>8</v>
      </c>
      <c r="E86" s="2" t="s">
        <v>42</v>
      </c>
      <c r="F86" s="54">
        <v>3</v>
      </c>
      <c r="G86" s="3" t="s">
        <v>28</v>
      </c>
      <c r="H86" s="42">
        <v>2143.6</v>
      </c>
      <c r="I86" s="54">
        <v>99</v>
      </c>
      <c r="J86" s="71" t="s">
        <v>43</v>
      </c>
      <c r="K86" s="5" t="s">
        <v>2</v>
      </c>
      <c r="L86" s="58">
        <f>L87+L88</f>
        <v>87816</v>
      </c>
      <c r="M86" s="58">
        <f t="shared" ref="M86" si="58">M87+M88</f>
        <v>20000</v>
      </c>
      <c r="N86" s="58">
        <f t="shared" ref="N86" si="59">N87+N88</f>
        <v>0</v>
      </c>
      <c r="O86" s="58">
        <f t="shared" ref="O86" si="60">O87+O88</f>
        <v>64425.2</v>
      </c>
      <c r="P86" s="58">
        <f t="shared" ref="P86" si="61">P87+P88</f>
        <v>3390.8</v>
      </c>
      <c r="Q86" s="56">
        <f t="shared" si="8"/>
        <v>87816</v>
      </c>
    </row>
    <row r="87" spans="1:41" s="63" customFormat="1" ht="48" customHeight="1" x14ac:dyDescent="0.25">
      <c r="A87" s="81"/>
      <c r="B87" s="76">
        <v>71920000</v>
      </c>
      <c r="C87" s="2" t="s">
        <v>9</v>
      </c>
      <c r="D87" s="22"/>
      <c r="E87" s="22"/>
      <c r="F87" s="54"/>
      <c r="G87" s="27"/>
      <c r="H87" s="42"/>
      <c r="I87" s="54"/>
      <c r="J87" s="4" t="s">
        <v>44</v>
      </c>
      <c r="K87" s="23" t="s">
        <v>14</v>
      </c>
      <c r="L87" s="57">
        <v>67816</v>
      </c>
      <c r="M87" s="57"/>
      <c r="N87" s="57"/>
      <c r="O87" s="58">
        <f>L87*0.95</f>
        <v>64425.2</v>
      </c>
      <c r="P87" s="58">
        <f>L87*0.05</f>
        <v>3390.8</v>
      </c>
      <c r="Q87" s="56">
        <f t="shared" si="8"/>
        <v>67816</v>
      </c>
    </row>
    <row r="88" spans="1:41" s="62" customFormat="1" ht="19.5" customHeight="1" x14ac:dyDescent="0.3">
      <c r="A88" s="82"/>
      <c r="B88" s="76">
        <v>71920000</v>
      </c>
      <c r="C88" s="2" t="s">
        <v>9</v>
      </c>
      <c r="D88" s="4"/>
      <c r="E88" s="4"/>
      <c r="F88" s="52"/>
      <c r="G88" s="19"/>
      <c r="H88" s="41"/>
      <c r="I88" s="29"/>
      <c r="J88" s="4" t="s">
        <v>75</v>
      </c>
      <c r="K88" s="8" t="s">
        <v>74</v>
      </c>
      <c r="L88" s="58">
        <v>20000</v>
      </c>
      <c r="M88" s="56">
        <f t="shared" ref="M88" si="62">L88</f>
        <v>20000</v>
      </c>
      <c r="N88" s="56"/>
      <c r="O88" s="56"/>
      <c r="P88" s="56"/>
      <c r="Q88" s="56">
        <f t="shared" si="8"/>
        <v>20000</v>
      </c>
      <c r="R88" s="60"/>
      <c r="S88" s="60"/>
      <c r="T88" s="60"/>
      <c r="U88" s="63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1"/>
      <c r="AM88" s="60"/>
      <c r="AN88" s="60"/>
      <c r="AO88" s="60"/>
    </row>
    <row r="89" spans="1:41" s="63" customFormat="1" ht="18" customHeight="1" x14ac:dyDescent="0.25">
      <c r="A89" s="80">
        <v>20</v>
      </c>
      <c r="B89" s="76">
        <v>71920000</v>
      </c>
      <c r="C89" s="2" t="s">
        <v>9</v>
      </c>
      <c r="D89" s="2" t="s">
        <v>8</v>
      </c>
      <c r="E89" s="2" t="s">
        <v>42</v>
      </c>
      <c r="F89" s="54">
        <v>6</v>
      </c>
      <c r="G89" s="3" t="s">
        <v>28</v>
      </c>
      <c r="H89" s="42">
        <v>1490.3</v>
      </c>
      <c r="I89" s="54">
        <v>81</v>
      </c>
      <c r="J89" s="71" t="s">
        <v>43</v>
      </c>
      <c r="K89" s="5" t="s">
        <v>2</v>
      </c>
      <c r="L89" s="58">
        <f>L90+L91</f>
        <v>83493</v>
      </c>
      <c r="M89" s="58">
        <f t="shared" ref="M89" si="63">M90+M91</f>
        <v>20000</v>
      </c>
      <c r="N89" s="58">
        <f t="shared" ref="N89" si="64">N90+N91</f>
        <v>0</v>
      </c>
      <c r="O89" s="58">
        <f t="shared" ref="O89" si="65">O90+O91</f>
        <v>60318.35</v>
      </c>
      <c r="P89" s="58">
        <f t="shared" ref="P89" si="66">P90+P91</f>
        <v>3174.65</v>
      </c>
      <c r="Q89" s="56">
        <f t="shared" si="8"/>
        <v>83493</v>
      </c>
    </row>
    <row r="90" spans="1:41" s="63" customFormat="1" ht="48" customHeight="1" x14ac:dyDescent="0.25">
      <c r="A90" s="81"/>
      <c r="B90" s="76">
        <v>71920000</v>
      </c>
      <c r="C90" s="2" t="s">
        <v>9</v>
      </c>
      <c r="D90" s="22"/>
      <c r="E90" s="22"/>
      <c r="F90" s="54"/>
      <c r="G90" s="27"/>
      <c r="H90" s="42"/>
      <c r="I90" s="54"/>
      <c r="J90" s="4" t="s">
        <v>44</v>
      </c>
      <c r="K90" s="23" t="s">
        <v>14</v>
      </c>
      <c r="L90" s="57">
        <v>63493</v>
      </c>
      <c r="M90" s="57"/>
      <c r="N90" s="57"/>
      <c r="O90" s="58">
        <f>L90*0.95</f>
        <v>60318.35</v>
      </c>
      <c r="P90" s="58">
        <f>L90*0.05</f>
        <v>3174.65</v>
      </c>
      <c r="Q90" s="56">
        <f t="shared" si="8"/>
        <v>63493</v>
      </c>
    </row>
    <row r="91" spans="1:41" s="62" customFormat="1" ht="19.5" customHeight="1" x14ac:dyDescent="0.3">
      <c r="A91" s="82"/>
      <c r="B91" s="76">
        <v>71920000</v>
      </c>
      <c r="C91" s="2" t="s">
        <v>9</v>
      </c>
      <c r="D91" s="4"/>
      <c r="E91" s="4"/>
      <c r="F91" s="52"/>
      <c r="G91" s="19"/>
      <c r="H91" s="41"/>
      <c r="I91" s="29"/>
      <c r="J91" s="4" t="s">
        <v>75</v>
      </c>
      <c r="K91" s="8" t="s">
        <v>74</v>
      </c>
      <c r="L91" s="58">
        <v>20000</v>
      </c>
      <c r="M91" s="56">
        <f t="shared" ref="M91" si="67">L91</f>
        <v>20000</v>
      </c>
      <c r="N91" s="56"/>
      <c r="O91" s="56"/>
      <c r="P91" s="56"/>
      <c r="Q91" s="56">
        <f t="shared" si="8"/>
        <v>20000</v>
      </c>
      <c r="R91" s="60"/>
      <c r="S91" s="60"/>
      <c r="T91" s="60"/>
      <c r="U91" s="63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1"/>
      <c r="AM91" s="60"/>
      <c r="AN91" s="60"/>
      <c r="AO91" s="60"/>
    </row>
    <row r="92" spans="1:41" s="63" customFormat="1" ht="18" customHeight="1" x14ac:dyDescent="0.25">
      <c r="A92" s="80">
        <v>21</v>
      </c>
      <c r="B92" s="76">
        <v>71920000</v>
      </c>
      <c r="C92" s="2" t="s">
        <v>9</v>
      </c>
      <c r="D92" s="2" t="s">
        <v>8</v>
      </c>
      <c r="E92" s="2" t="s">
        <v>42</v>
      </c>
      <c r="F92" s="54">
        <v>7</v>
      </c>
      <c r="G92" s="3" t="s">
        <v>28</v>
      </c>
      <c r="H92" s="42">
        <v>2259</v>
      </c>
      <c r="I92" s="54">
        <v>84</v>
      </c>
      <c r="J92" s="71" t="s">
        <v>43</v>
      </c>
      <c r="K92" s="5" t="s">
        <v>2</v>
      </c>
      <c r="L92" s="58">
        <f>L93+L94</f>
        <v>87467</v>
      </c>
      <c r="M92" s="58">
        <f t="shared" ref="M92" si="68">M93+M94</f>
        <v>20000</v>
      </c>
      <c r="N92" s="58">
        <f t="shared" ref="N92" si="69">N93+N94</f>
        <v>0</v>
      </c>
      <c r="O92" s="58">
        <f t="shared" ref="O92" si="70">O93+O94</f>
        <v>64093.649999999994</v>
      </c>
      <c r="P92" s="58">
        <f t="shared" ref="P92" si="71">P93+P94</f>
        <v>3373.3500000000004</v>
      </c>
      <c r="Q92" s="56">
        <f t="shared" si="8"/>
        <v>87467</v>
      </c>
    </row>
    <row r="93" spans="1:41" s="63" customFormat="1" ht="48" customHeight="1" x14ac:dyDescent="0.25">
      <c r="A93" s="81"/>
      <c r="B93" s="76">
        <v>71920000</v>
      </c>
      <c r="C93" s="2" t="s">
        <v>9</v>
      </c>
      <c r="D93" s="22"/>
      <c r="E93" s="22"/>
      <c r="F93" s="54"/>
      <c r="G93" s="27"/>
      <c r="H93" s="42"/>
      <c r="I93" s="54"/>
      <c r="J93" s="4" t="s">
        <v>44</v>
      </c>
      <c r="K93" s="23" t="s">
        <v>14</v>
      </c>
      <c r="L93" s="57">
        <v>67467</v>
      </c>
      <c r="M93" s="57"/>
      <c r="N93" s="57"/>
      <c r="O93" s="58">
        <f>L93*0.95</f>
        <v>64093.649999999994</v>
      </c>
      <c r="P93" s="58">
        <f>L93*0.05</f>
        <v>3373.3500000000004</v>
      </c>
      <c r="Q93" s="56">
        <f t="shared" si="8"/>
        <v>67467</v>
      </c>
    </row>
    <row r="94" spans="1:41" s="62" customFormat="1" ht="19.5" customHeight="1" x14ac:dyDescent="0.3">
      <c r="A94" s="82"/>
      <c r="B94" s="76">
        <v>71920000</v>
      </c>
      <c r="C94" s="2" t="s">
        <v>9</v>
      </c>
      <c r="D94" s="4"/>
      <c r="E94" s="4"/>
      <c r="F94" s="52"/>
      <c r="G94" s="19"/>
      <c r="H94" s="41"/>
      <c r="I94" s="29"/>
      <c r="J94" s="4" t="s">
        <v>75</v>
      </c>
      <c r="K94" s="8" t="s">
        <v>74</v>
      </c>
      <c r="L94" s="58">
        <v>20000</v>
      </c>
      <c r="M94" s="56">
        <f t="shared" ref="M94" si="72">L94</f>
        <v>20000</v>
      </c>
      <c r="N94" s="56"/>
      <c r="O94" s="56"/>
      <c r="P94" s="56"/>
      <c r="Q94" s="56">
        <f t="shared" si="8"/>
        <v>20000</v>
      </c>
      <c r="R94" s="60"/>
      <c r="S94" s="60"/>
      <c r="T94" s="60"/>
      <c r="U94" s="63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1"/>
      <c r="AM94" s="60"/>
      <c r="AN94" s="60"/>
      <c r="AO94" s="60"/>
    </row>
    <row r="95" spans="1:41" s="63" customFormat="1" ht="18" customHeight="1" x14ac:dyDescent="0.25">
      <c r="A95" s="80">
        <v>22</v>
      </c>
      <c r="B95" s="76">
        <v>71920000</v>
      </c>
      <c r="C95" s="2" t="s">
        <v>9</v>
      </c>
      <c r="D95" s="2" t="s">
        <v>8</v>
      </c>
      <c r="E95" s="2" t="s">
        <v>34</v>
      </c>
      <c r="F95" s="54">
        <v>12</v>
      </c>
      <c r="G95" s="3" t="s">
        <v>28</v>
      </c>
      <c r="H95" s="42">
        <v>616.9</v>
      </c>
      <c r="I95" s="54">
        <v>22</v>
      </c>
      <c r="J95" s="71" t="s">
        <v>43</v>
      </c>
      <c r="K95" s="5" t="s">
        <v>2</v>
      </c>
      <c r="L95" s="58">
        <f>L96+L97</f>
        <v>71411</v>
      </c>
      <c r="M95" s="58">
        <f t="shared" ref="M95" si="73">M96+M97</f>
        <v>71411</v>
      </c>
      <c r="N95" s="58">
        <f t="shared" ref="N95" si="74">N96+N97</f>
        <v>0</v>
      </c>
      <c r="O95" s="58">
        <f t="shared" ref="O95" si="75">O96+O97</f>
        <v>0</v>
      </c>
      <c r="P95" s="58">
        <f t="shared" ref="P95" si="76">P96+P97</f>
        <v>0</v>
      </c>
      <c r="Q95" s="56">
        <f t="shared" si="8"/>
        <v>71411</v>
      </c>
    </row>
    <row r="96" spans="1:41" s="63" customFormat="1" ht="48" customHeight="1" x14ac:dyDescent="0.25">
      <c r="A96" s="81"/>
      <c r="B96" s="76">
        <v>71920000</v>
      </c>
      <c r="C96" s="2" t="s">
        <v>9</v>
      </c>
      <c r="D96" s="2"/>
      <c r="E96" s="2"/>
      <c r="F96" s="54"/>
      <c r="G96" s="27"/>
      <c r="H96" s="42"/>
      <c r="I96" s="54"/>
      <c r="J96" s="4" t="s">
        <v>44</v>
      </c>
      <c r="K96" s="23" t="s">
        <v>14</v>
      </c>
      <c r="L96" s="57">
        <v>51411</v>
      </c>
      <c r="M96" s="57">
        <f>L96</f>
        <v>51411</v>
      </c>
      <c r="N96" s="57"/>
      <c r="O96" s="58"/>
      <c r="P96" s="58"/>
      <c r="Q96" s="56">
        <f t="shared" si="8"/>
        <v>51411</v>
      </c>
    </row>
    <row r="97" spans="1:41" s="62" customFormat="1" ht="19.5" customHeight="1" x14ac:dyDescent="0.3">
      <c r="A97" s="82"/>
      <c r="B97" s="76">
        <v>71920000</v>
      </c>
      <c r="C97" s="2" t="s">
        <v>9</v>
      </c>
      <c r="D97" s="4"/>
      <c r="E97" s="4"/>
      <c r="F97" s="52"/>
      <c r="G97" s="19"/>
      <c r="H97" s="41"/>
      <c r="I97" s="29"/>
      <c r="J97" s="4" t="s">
        <v>75</v>
      </c>
      <c r="K97" s="8" t="s">
        <v>74</v>
      </c>
      <c r="L97" s="58">
        <v>20000</v>
      </c>
      <c r="M97" s="56">
        <f t="shared" ref="M97" si="77">L97</f>
        <v>20000</v>
      </c>
      <c r="N97" s="56"/>
      <c r="O97" s="56"/>
      <c r="P97" s="56"/>
      <c r="Q97" s="56">
        <f t="shared" si="8"/>
        <v>20000</v>
      </c>
      <c r="R97" s="60"/>
      <c r="S97" s="60"/>
      <c r="T97" s="60"/>
      <c r="U97" s="63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1"/>
      <c r="AM97" s="60"/>
      <c r="AN97" s="60"/>
      <c r="AO97" s="60"/>
    </row>
  </sheetData>
  <autoFilter ref="A11:AP97"/>
  <mergeCells count="37">
    <mergeCell ref="A56:A58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A6:A10"/>
    <mergeCell ref="O7:O9"/>
    <mergeCell ref="P7:P9"/>
    <mergeCell ref="Q7:Q9"/>
    <mergeCell ref="I6:I10"/>
    <mergeCell ref="J6:K9"/>
    <mergeCell ref="L6:L9"/>
    <mergeCell ref="H6:H10"/>
    <mergeCell ref="G7:G10"/>
    <mergeCell ref="B6:B10"/>
    <mergeCell ref="C6:C10"/>
    <mergeCell ref="A12:E12"/>
    <mergeCell ref="B13:I13"/>
    <mergeCell ref="A80:A82"/>
    <mergeCell ref="A83:A85"/>
    <mergeCell ref="A86:A88"/>
    <mergeCell ref="A92:A94"/>
    <mergeCell ref="A65:A67"/>
    <mergeCell ref="A68:A70"/>
    <mergeCell ref="A71:A73"/>
    <mergeCell ref="A74:A76"/>
    <mergeCell ref="A77:A79"/>
    <mergeCell ref="A59:A61"/>
    <mergeCell ref="A62:A64"/>
    <mergeCell ref="A89:A91"/>
    <mergeCell ref="A95:A97"/>
  </mergeCells>
  <pageMargins left="1.1811023622047245" right="0.39370078740157483" top="0.78740157480314965" bottom="0.78740157480314965" header="0" footer="0"/>
  <pageSetup paperSize="9" scale="29" fitToHeight="100" orientation="landscape" useFirstPageNumber="1" r:id="rId1"/>
  <headerFooter differentFirst="1">
    <oddHeader>&amp;C&amp;P</oddHeader>
  </headerFooter>
  <rowBreaks count="1" manualBreakCount="1">
    <brk id="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2018-08-28T12:50:37Z</cp:lastPrinted>
  <dcterms:created xsi:type="dcterms:W3CDTF">2015-06-18T05:00:26Z</dcterms:created>
  <dcterms:modified xsi:type="dcterms:W3CDTF">2018-09-18T07:27:50Z</dcterms:modified>
</cp:coreProperties>
</file>