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абченюк\Desktop\Разбивка по МО для сайта в раздел капитальный ремонт 2018\"/>
    </mc:Choice>
  </mc:AlternateContent>
  <bookViews>
    <workbookView xWindow="0" yWindow="0" windowWidth="14700" windowHeight="11940"/>
  </bookViews>
  <sheets>
    <sheet name="изменение" sheetId="1" r:id="rId1"/>
  </sheets>
  <definedNames>
    <definedName name="_xlnm._FilterDatabase" localSheetId="0" hidden="1">изменение!$A$11:$AP$31</definedName>
    <definedName name="_xlnm.Print_Titles" localSheetId="0">изменение!$11:$11</definedName>
    <definedName name="_xlnm.Print_Area" localSheetId="0">изменение!$A$1:$Q$31</definedName>
  </definedNames>
  <calcPr calcId="152511"/>
</workbook>
</file>

<file path=xl/calcChain.xml><?xml version="1.0" encoding="utf-8"?>
<calcChain xmlns="http://schemas.openxmlformats.org/spreadsheetml/2006/main">
  <c r="I12" i="1" l="1"/>
  <c r="H12" i="1"/>
  <c r="L19" i="1" l="1"/>
  <c r="O30" i="1" l="1"/>
  <c r="P30" i="1"/>
  <c r="L29" i="1"/>
  <c r="L26" i="1"/>
  <c r="L23" i="1"/>
  <c r="L14" i="1"/>
  <c r="L12" i="1" l="1"/>
  <c r="Q30" i="1"/>
  <c r="P24" i="1" l="1"/>
  <c r="O24" i="1"/>
  <c r="Q24" i="1" l="1"/>
  <c r="Q13" i="1" l="1"/>
  <c r="M28" i="1" l="1"/>
  <c r="Q28" i="1" s="1"/>
  <c r="M27" i="1"/>
  <c r="Q27" i="1" s="1"/>
  <c r="M22" i="1"/>
  <c r="Q22" i="1" s="1"/>
  <c r="M21" i="1"/>
  <c r="Q21" i="1" s="1"/>
  <c r="M20" i="1"/>
  <c r="Q20" i="1" s="1"/>
  <c r="M18" i="1"/>
  <c r="Q18" i="1" s="1"/>
  <c r="M17" i="1"/>
  <c r="Q17" i="1" s="1"/>
  <c r="M16" i="1"/>
  <c r="Q16" i="1" s="1"/>
  <c r="M15" i="1"/>
  <c r="Q15" i="1" s="1"/>
  <c r="M31" i="1" l="1"/>
  <c r="P29" i="1"/>
  <c r="N29" i="1"/>
  <c r="M26" i="1"/>
  <c r="Q26" i="1" s="1"/>
  <c r="N23" i="1"/>
  <c r="M25" i="1"/>
  <c r="M19" i="1"/>
  <c r="M14" i="1"/>
  <c r="Q14" i="1" s="1"/>
  <c r="N12" i="1" l="1"/>
  <c r="Q19" i="1"/>
  <c r="M29" i="1"/>
  <c r="Q31" i="1"/>
  <c r="M23" i="1"/>
  <c r="Q25" i="1"/>
  <c r="O29" i="1"/>
  <c r="M12" i="1" l="1"/>
  <c r="Q29" i="1"/>
  <c r="P23" i="1" l="1"/>
  <c r="P12" i="1" s="1"/>
  <c r="O23" i="1"/>
  <c r="O12" i="1" s="1"/>
  <c r="Q12" i="1" l="1"/>
  <c r="Q23" i="1"/>
</calcChain>
</file>

<file path=xl/sharedStrings.xml><?xml version="1.0" encoding="utf-8"?>
<sst xmlns="http://schemas.openxmlformats.org/spreadsheetml/2006/main" count="105" uniqueCount="48">
  <si>
    <t>21</t>
  </si>
  <si>
    <t>05</t>
  </si>
  <si>
    <t>Х</t>
  </si>
  <si>
    <t>08</t>
  </si>
  <si>
    <t>01</t>
  </si>
  <si>
    <t>04</t>
  </si>
  <si>
    <t>Приуральский район</t>
  </si>
  <si>
    <t>ул. Гагарина</t>
  </si>
  <si>
    <t>ул. Дзержинского</t>
  </si>
  <si>
    <t>20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</si>
  <si>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</si>
  <si>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</si>
  <si>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</si>
  <si>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</si>
  <si>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</si>
  <si>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>средства фонда капитального ремонта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</si>
  <si>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</si>
  <si>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</si>
  <si>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</si>
  <si>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</si>
  <si>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 xml:space="preserve">№ п/п </t>
  </si>
  <si>
    <t xml:space="preserve">Перечень работ и (или) услуг по капитальному ремонту общего имущества в многоквартирном доме, включенного в краткосрочный план                                                                                                </t>
  </si>
  <si>
    <t>КИ</t>
  </si>
  <si>
    <t>Сведения об объеме и источниках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</si>
  <si>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Ассигнования, не распределенные муниципальным образованием</t>
  </si>
  <si>
    <t>Наименование муниципального образования (городской округ, муниципальный район)</t>
  </si>
  <si>
    <t>Общая площадь многоквартирного дома (кв. м)</t>
  </si>
  <si>
    <t>Количество зарегистрированных жителей (чел.)</t>
  </si>
  <si>
    <t>многоквартирный дом (№, корп.)</t>
  </si>
  <si>
    <t>итого</t>
  </si>
  <si>
    <t xml:space="preserve">разработка проектной документации по капитальному ремонту общего имущества в многоквартирном доме
</t>
  </si>
  <si>
    <t>ремонт внутридомовых инженерных систем водоснабжения</t>
  </si>
  <si>
    <t>ремонт внутридомовых инженерных систем электроснабжения</t>
  </si>
  <si>
    <t>услуги по строительному контролю</t>
  </si>
  <si>
    <t>ремонт крыши</t>
  </si>
  <si>
    <t>ремонт внутридомовых инженерных систем водоотведения</t>
  </si>
  <si>
    <t>Итого: муниципальное образование Приуральский район 2018 год</t>
  </si>
  <si>
    <t>Код ОКТМО муниципаль-ного образования (№)</t>
  </si>
  <si>
    <t>констру-ктив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</si>
  <si>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</si>
  <si>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</si>
  <si>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</si>
  <si>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50</t>
  </si>
  <si>
    <t>проведение государственной экспертизы проекта</t>
  </si>
  <si>
    <t>город, поселок городского типа, поселок, село, деревня, населенный пункт (г., пгт, пос., с., д., н/п)</t>
  </si>
  <si>
    <t>пгт Харп</t>
  </si>
  <si>
    <t>микрорайон, проспект, улица, переулок, проезд (м/р, пр., ул., пер., проезд)</t>
  </si>
  <si>
    <t>расположенных на территории Ямало-Ненецкого автономного округа,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</si>
</sst>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vertical="top"/>
    </xf>
    <xf numFmtId="49" fontId="3" fillId="0" borderId="1" xfId="1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4" fontId="11" fillId="0" borderId="0" xfId="0" applyNumberFormat="1" applyFont="1" applyFill="1" applyAlignment="1">
      <alignment horizontal="center" vertical="top"/>
    </xf>
    <xf numFmtId="4" fontId="3" fillId="0" borderId="1" xfId="0" applyNumberFormat="1" applyFont="1" applyFill="1" applyBorder="1" applyAlignment="1">
      <alignment horizontal="left" vertical="top"/>
    </xf>
    <xf numFmtId="4" fontId="0" fillId="0" borderId="0" xfId="0" applyNumberFormat="1" applyFill="1"/>
    <xf numFmtId="4" fontId="11" fillId="0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vertical="top"/>
    </xf>
    <xf numFmtId="4" fontId="3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center"/>
    </xf>
    <xf numFmtId="3" fontId="11" fillId="0" borderId="0" xfId="0" applyNumberFormat="1" applyFont="1" applyFill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left" vertical="top"/>
    </xf>
    <xf numFmtId="4" fontId="3" fillId="0" borderId="1" xfId="1" applyNumberFormat="1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/>
    </xf>
    <xf numFmtId="0" fontId="5" fillId="2" borderId="0" xfId="0" applyFont="1" applyFill="1" applyBorder="1"/>
    <xf numFmtId="2" fontId="6" fillId="2" borderId="0" xfId="0" applyNumberFormat="1" applyFont="1" applyFill="1" applyBorder="1"/>
    <xf numFmtId="0" fontId="5" fillId="2" borderId="0" xfId="0" applyFont="1" applyFill="1"/>
    <xf numFmtId="0" fontId="0" fillId="2" borderId="0" xfId="0" applyFill="1"/>
    <xf numFmtId="0" fontId="3" fillId="0" borderId="5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textRotation="90" wrapText="1"/>
    </xf>
    <xf numFmtId="3" fontId="7" fillId="0" borderId="1" xfId="0" applyNumberFormat="1" applyFont="1" applyFill="1" applyBorder="1" applyAlignment="1">
      <alignment horizontal="center" vertical="center" textRotation="90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center" textRotation="90" wrapText="1"/>
    </xf>
    <xf numFmtId="4" fontId="3" fillId="0" borderId="7" xfId="0" applyNumberFormat="1" applyFont="1" applyFill="1" applyBorder="1" applyAlignment="1">
      <alignment horizontal="center" vertical="center" textRotation="90" wrapText="1"/>
    </xf>
    <xf numFmtId="4" fontId="3" fillId="0" borderId="6" xfId="0" applyNumberFormat="1" applyFont="1" applyFill="1" applyBorder="1" applyAlignment="1">
      <alignment horizontal="center" vertical="center" textRotation="90" wrapText="1"/>
    </xf>
  </cellXfs>
  <cellStyles count="5">
    <cellStyle name="Обычный" xfId="0" builtinId="0"/>
    <cellStyle name="Обычный 10" xfId="2"/>
    <cellStyle name="Обычный 2" xfId="4"/>
    <cellStyle name="Обычный 9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tabSelected="1" view="pageBreakPreview" zoomScale="76" zoomScaleNormal="76" zoomScaleSheetLayoutView="76" zoomScalePageLayoutView="60" workbookViewId="0">
      <selection activeCell="J35" sqref="J35"/>
    </sheetView>
  </sheetViews>
  <sheetFormatPr defaultColWidth="9.140625" defaultRowHeight="15" x14ac:dyDescent="0.25"/>
  <cols>
    <col min="1" max="1" width="4.5703125" style="11" customWidth="1"/>
    <col min="2" max="2" width="14.140625" style="14" customWidth="1"/>
    <col min="3" max="3" width="28.85546875" style="11" customWidth="1"/>
    <col min="4" max="4" width="22.28515625" style="11" customWidth="1"/>
    <col min="5" max="5" width="33" style="15" customWidth="1"/>
    <col min="6" max="6" width="19.42578125" style="25" customWidth="1"/>
    <col min="7" max="7" width="9.42578125" style="14" customWidth="1"/>
    <col min="8" max="8" width="16.42578125" style="28" customWidth="1"/>
    <col min="9" max="9" width="15.5703125" style="37" customWidth="1"/>
    <col min="10" max="10" width="50.5703125" style="15" customWidth="1"/>
    <col min="11" max="11" width="10" style="15" customWidth="1"/>
    <col min="12" max="12" width="19.5703125" style="35" customWidth="1"/>
    <col min="13" max="13" width="19.140625" style="35" customWidth="1"/>
    <col min="14" max="14" width="14.7109375" style="35" customWidth="1"/>
    <col min="15" max="15" width="18.140625" style="35" customWidth="1"/>
    <col min="16" max="16" width="21.5703125" style="35" customWidth="1"/>
    <col min="17" max="17" width="19.85546875" style="35" customWidth="1"/>
    <col min="18" max="18" width="16.28515625" style="11" customWidth="1"/>
    <col min="19" max="19" width="15.140625" style="11" bestFit="1" customWidth="1"/>
    <col min="20" max="20" width="9.140625" style="11"/>
    <col min="21" max="21" width="13.140625" style="11" customWidth="1"/>
    <col min="22" max="37" width="9.140625" style="11"/>
    <col min="38" max="38" width="17.42578125" style="11" customWidth="1"/>
    <col min="39" max="16384" width="9.140625" style="11"/>
  </cols>
  <sheetData>
    <row r="1" spans="1:41" ht="11.25" customHeight="1" x14ac:dyDescent="0.25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41" ht="12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41" ht="32.25" customHeight="1" x14ac:dyDescent="0.25">
      <c r="A3" s="69" t="s">
        <v>17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41" ht="27" customHeight="1" x14ac:dyDescent="0.25">
      <c r="A4" s="69" t="s">
        <v>47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41" ht="11.25" customHeight="1" x14ac:dyDescent="0.25">
      <c r="A5" s="17"/>
      <c r="B5" s="17"/>
      <c r="C5" s="16"/>
      <c r="D5" s="16"/>
      <c r="E5" s="16"/>
      <c r="F5" s="26"/>
      <c r="G5" s="17"/>
      <c r="H5" s="29"/>
      <c r="I5" s="38"/>
      <c r="J5" s="16"/>
      <c r="K5" s="16"/>
      <c r="L5" s="29"/>
      <c r="M5" s="29"/>
      <c r="N5" s="29"/>
      <c r="O5" s="29"/>
      <c r="P5" s="29"/>
      <c r="Q5" s="29"/>
    </row>
    <row r="6" spans="1:41" ht="62.25" customHeight="1" x14ac:dyDescent="0.25">
      <c r="A6" s="64" t="s">
        <v>20</v>
      </c>
      <c r="B6" s="64" t="s">
        <v>37</v>
      </c>
      <c r="C6" s="64" t="s">
        <v>25</v>
      </c>
      <c r="D6" s="71" t="s">
        <v>16</v>
      </c>
      <c r="E6" s="72"/>
      <c r="F6" s="72"/>
      <c r="G6" s="73"/>
      <c r="H6" s="67" t="s">
        <v>26</v>
      </c>
      <c r="I6" s="66" t="s">
        <v>27</v>
      </c>
      <c r="J6" s="64" t="s">
        <v>21</v>
      </c>
      <c r="K6" s="64"/>
      <c r="L6" s="67" t="s">
        <v>41</v>
      </c>
      <c r="M6" s="70" t="s">
        <v>23</v>
      </c>
      <c r="N6" s="70"/>
      <c r="O6" s="70"/>
      <c r="P6" s="70"/>
      <c r="Q6" s="70"/>
    </row>
    <row r="7" spans="1:41" ht="93.75" customHeight="1" x14ac:dyDescent="0.25">
      <c r="A7" s="64"/>
      <c r="B7" s="64"/>
      <c r="C7" s="64"/>
      <c r="D7" s="64" t="s">
        <v>44</v>
      </c>
      <c r="E7" s="64" t="s">
        <v>46</v>
      </c>
      <c r="F7" s="67" t="s">
        <v>28</v>
      </c>
      <c r="G7" s="64" t="s">
        <v>38</v>
      </c>
      <c r="H7" s="67"/>
      <c r="I7" s="66"/>
      <c r="J7" s="64"/>
      <c r="K7" s="64"/>
      <c r="L7" s="67"/>
      <c r="M7" s="65" t="s">
        <v>15</v>
      </c>
      <c r="N7" s="74" t="s">
        <v>19</v>
      </c>
      <c r="O7" s="65" t="s">
        <v>14</v>
      </c>
      <c r="P7" s="65" t="s">
        <v>13</v>
      </c>
      <c r="Q7" s="65" t="s">
        <v>10</v>
      </c>
    </row>
    <row r="8" spans="1:41" ht="70.5" customHeight="1" x14ac:dyDescent="0.25">
      <c r="A8" s="64"/>
      <c r="B8" s="64"/>
      <c r="C8" s="64"/>
      <c r="D8" s="64"/>
      <c r="E8" s="64"/>
      <c r="F8" s="67"/>
      <c r="G8" s="64"/>
      <c r="H8" s="67"/>
      <c r="I8" s="66"/>
      <c r="J8" s="64"/>
      <c r="K8" s="64"/>
      <c r="L8" s="67"/>
      <c r="M8" s="65"/>
      <c r="N8" s="75"/>
      <c r="O8" s="65"/>
      <c r="P8" s="65"/>
      <c r="Q8" s="65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1" ht="15.75" customHeight="1" x14ac:dyDescent="0.25">
      <c r="A9" s="64"/>
      <c r="B9" s="64"/>
      <c r="C9" s="64"/>
      <c r="D9" s="64"/>
      <c r="E9" s="64"/>
      <c r="F9" s="67"/>
      <c r="G9" s="64"/>
      <c r="H9" s="67"/>
      <c r="I9" s="66"/>
      <c r="J9" s="64"/>
      <c r="K9" s="64"/>
      <c r="L9" s="67"/>
      <c r="M9" s="65"/>
      <c r="N9" s="76"/>
      <c r="O9" s="65"/>
      <c r="P9" s="65"/>
      <c r="Q9" s="65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s="15" customFormat="1" ht="51" customHeight="1" x14ac:dyDescent="0.25">
      <c r="A10" s="64"/>
      <c r="B10" s="64"/>
      <c r="C10" s="64"/>
      <c r="D10" s="64"/>
      <c r="E10" s="64"/>
      <c r="F10" s="67"/>
      <c r="G10" s="64"/>
      <c r="H10" s="67"/>
      <c r="I10" s="66"/>
      <c r="J10" s="55" t="s">
        <v>12</v>
      </c>
      <c r="K10" s="55" t="s">
        <v>11</v>
      </c>
      <c r="L10" s="56" t="s">
        <v>10</v>
      </c>
      <c r="M10" s="54" t="s">
        <v>39</v>
      </c>
      <c r="N10" s="54" t="s">
        <v>39</v>
      </c>
      <c r="O10" s="54" t="s">
        <v>40</v>
      </c>
      <c r="P10" s="54" t="s">
        <v>40</v>
      </c>
      <c r="Q10" s="54" t="s">
        <v>39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s="1" customFormat="1" ht="15.75" x14ac:dyDescent="0.25">
      <c r="A11" s="12">
        <v>1</v>
      </c>
      <c r="B11" s="12">
        <v>2</v>
      </c>
      <c r="C11" s="12">
        <v>3</v>
      </c>
      <c r="D11" s="12">
        <v>4</v>
      </c>
      <c r="E11" s="57">
        <v>5</v>
      </c>
      <c r="F11" s="39">
        <v>6</v>
      </c>
      <c r="G11" s="39">
        <v>7</v>
      </c>
      <c r="H11" s="39">
        <v>8</v>
      </c>
      <c r="I11" s="39">
        <v>9</v>
      </c>
      <c r="J11" s="57">
        <v>10</v>
      </c>
      <c r="K11" s="57">
        <v>11</v>
      </c>
      <c r="L11" s="24">
        <v>12</v>
      </c>
      <c r="M11" s="24">
        <v>13</v>
      </c>
      <c r="N11" s="24">
        <v>14</v>
      </c>
      <c r="O11" s="24">
        <v>15</v>
      </c>
      <c r="P11" s="24">
        <v>16</v>
      </c>
      <c r="Q11" s="41">
        <v>17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8" customHeight="1" x14ac:dyDescent="0.25">
      <c r="A12" s="58" t="s">
        <v>36</v>
      </c>
      <c r="B12" s="59"/>
      <c r="C12" s="59"/>
      <c r="D12" s="59"/>
      <c r="E12" s="60"/>
      <c r="F12" s="24">
        <v>5</v>
      </c>
      <c r="G12" s="57" t="s">
        <v>2</v>
      </c>
      <c r="H12" s="30">
        <f t="shared" ref="H12:I12" si="0">H19+H23+H26+H29+H14</f>
        <v>12879.400000000001</v>
      </c>
      <c r="I12" s="24">
        <f t="shared" si="0"/>
        <v>598</v>
      </c>
      <c r="J12" s="57" t="s">
        <v>2</v>
      </c>
      <c r="K12" s="4" t="s">
        <v>2</v>
      </c>
      <c r="L12" s="30">
        <f>L19+L23+L26+L29+L14</f>
        <v>7564928</v>
      </c>
      <c r="M12" s="30">
        <f>M19+M23+M26+M29+M14</f>
        <v>7319728</v>
      </c>
      <c r="N12" s="30">
        <f t="shared" ref="N12:P12" si="1">N19+N23+N26+N29+N14</f>
        <v>0</v>
      </c>
      <c r="O12" s="30">
        <f>O13+O19+O23+O26+O29+O14</f>
        <v>233000</v>
      </c>
      <c r="P12" s="30">
        <f t="shared" si="1"/>
        <v>12260</v>
      </c>
      <c r="Q12" s="43">
        <f>M12+N12+O12+P12</f>
        <v>7564988</v>
      </c>
    </row>
    <row r="13" spans="1:41" ht="18" customHeight="1" x14ac:dyDescent="0.25">
      <c r="A13" s="53"/>
      <c r="B13" s="58" t="s">
        <v>24</v>
      </c>
      <c r="C13" s="59"/>
      <c r="D13" s="59"/>
      <c r="E13" s="59"/>
      <c r="F13" s="59"/>
      <c r="G13" s="59"/>
      <c r="H13" s="59"/>
      <c r="I13" s="60"/>
      <c r="J13" s="57" t="s">
        <v>2</v>
      </c>
      <c r="K13" s="4" t="s">
        <v>2</v>
      </c>
      <c r="L13" s="44"/>
      <c r="M13" s="44"/>
      <c r="N13" s="44"/>
      <c r="O13" s="44">
        <v>60</v>
      </c>
      <c r="P13" s="44"/>
      <c r="Q13" s="43">
        <f t="shared" ref="Q13:Q31" si="2">M13+N13+O13+P13</f>
        <v>60</v>
      </c>
      <c r="R13" s="28"/>
    </row>
    <row r="14" spans="1:41" ht="18" customHeight="1" x14ac:dyDescent="0.25">
      <c r="A14" s="50">
        <v>1</v>
      </c>
      <c r="B14" s="13">
        <v>71918000</v>
      </c>
      <c r="C14" s="5" t="s">
        <v>6</v>
      </c>
      <c r="D14" s="5" t="s">
        <v>45</v>
      </c>
      <c r="E14" s="7" t="s">
        <v>7</v>
      </c>
      <c r="F14" s="41">
        <v>7</v>
      </c>
      <c r="G14" s="2" t="s">
        <v>22</v>
      </c>
      <c r="H14" s="33">
        <v>1341</v>
      </c>
      <c r="I14" s="41">
        <v>28</v>
      </c>
      <c r="J14" s="53" t="s">
        <v>29</v>
      </c>
      <c r="K14" s="2" t="s">
        <v>2</v>
      </c>
      <c r="L14" s="45">
        <f>L15+L16+L18+L17</f>
        <v>2112538</v>
      </c>
      <c r="M14" s="36">
        <f>L14</f>
        <v>2112538</v>
      </c>
      <c r="N14" s="45">
        <v>0</v>
      </c>
      <c r="O14" s="36">
        <v>0</v>
      </c>
      <c r="P14" s="31">
        <v>0</v>
      </c>
      <c r="Q14" s="43">
        <f t="shared" si="2"/>
        <v>2112538</v>
      </c>
    </row>
    <row r="15" spans="1:41" ht="30.75" customHeight="1" x14ac:dyDescent="0.25">
      <c r="A15" s="51"/>
      <c r="B15" s="13">
        <v>71918000</v>
      </c>
      <c r="C15" s="5" t="s">
        <v>6</v>
      </c>
      <c r="D15" s="7"/>
      <c r="E15" s="7"/>
      <c r="F15" s="41"/>
      <c r="G15" s="2"/>
      <c r="H15" s="33"/>
      <c r="I15" s="41"/>
      <c r="J15" s="3" t="s">
        <v>31</v>
      </c>
      <c r="K15" s="8" t="s">
        <v>5</v>
      </c>
      <c r="L15" s="45">
        <v>886099</v>
      </c>
      <c r="M15" s="34">
        <f t="shared" ref="M15:M18" si="3">L15</f>
        <v>886099</v>
      </c>
      <c r="N15" s="36"/>
      <c r="O15" s="36"/>
      <c r="P15" s="36"/>
      <c r="Q15" s="43">
        <f t="shared" si="2"/>
        <v>886099</v>
      </c>
    </row>
    <row r="16" spans="1:41" ht="33.75" customHeight="1" x14ac:dyDescent="0.25">
      <c r="A16" s="51"/>
      <c r="B16" s="13">
        <v>71918000</v>
      </c>
      <c r="C16" s="5" t="s">
        <v>6</v>
      </c>
      <c r="D16" s="7"/>
      <c r="E16" s="7"/>
      <c r="F16" s="41"/>
      <c r="G16" s="2"/>
      <c r="H16" s="33"/>
      <c r="I16" s="41"/>
      <c r="J16" s="21" t="s">
        <v>32</v>
      </c>
      <c r="K16" s="22" t="s">
        <v>4</v>
      </c>
      <c r="L16" s="45">
        <v>697495</v>
      </c>
      <c r="M16" s="34">
        <f t="shared" si="3"/>
        <v>697495</v>
      </c>
      <c r="N16" s="36"/>
      <c r="O16" s="36"/>
      <c r="P16" s="36"/>
      <c r="Q16" s="43">
        <f t="shared" si="2"/>
        <v>697495</v>
      </c>
    </row>
    <row r="17" spans="1:41" ht="31.5" customHeight="1" x14ac:dyDescent="0.25">
      <c r="A17" s="51"/>
      <c r="B17" s="13">
        <v>71918000</v>
      </c>
      <c r="C17" s="5" t="s">
        <v>6</v>
      </c>
      <c r="D17" s="23"/>
      <c r="E17" s="23"/>
      <c r="F17" s="42"/>
      <c r="G17" s="2"/>
      <c r="H17" s="27"/>
      <c r="I17" s="42"/>
      <c r="J17" s="10" t="s">
        <v>35</v>
      </c>
      <c r="K17" s="8" t="s">
        <v>1</v>
      </c>
      <c r="L17" s="45">
        <v>484682</v>
      </c>
      <c r="M17" s="34">
        <f t="shared" si="3"/>
        <v>484682</v>
      </c>
      <c r="N17" s="36"/>
      <c r="O17" s="36"/>
      <c r="P17" s="36"/>
      <c r="Q17" s="43">
        <f t="shared" si="2"/>
        <v>484682</v>
      </c>
    </row>
    <row r="18" spans="1:41" ht="18" customHeight="1" x14ac:dyDescent="0.25">
      <c r="A18" s="52"/>
      <c r="B18" s="13">
        <v>71918000</v>
      </c>
      <c r="C18" s="5" t="s">
        <v>6</v>
      </c>
      <c r="D18" s="7"/>
      <c r="E18" s="7"/>
      <c r="F18" s="41"/>
      <c r="G18" s="2"/>
      <c r="H18" s="33"/>
      <c r="I18" s="41"/>
      <c r="J18" s="21" t="s">
        <v>33</v>
      </c>
      <c r="K18" s="22" t="s">
        <v>0</v>
      </c>
      <c r="L18" s="45">
        <v>44262</v>
      </c>
      <c r="M18" s="34">
        <f t="shared" si="3"/>
        <v>44262</v>
      </c>
      <c r="N18" s="36"/>
      <c r="O18" s="36"/>
      <c r="P18" s="36"/>
      <c r="Q18" s="43">
        <f t="shared" si="2"/>
        <v>44262</v>
      </c>
    </row>
    <row r="19" spans="1:41" ht="18" customHeight="1" x14ac:dyDescent="0.25">
      <c r="A19" s="50">
        <v>2</v>
      </c>
      <c r="B19" s="13">
        <v>71918000</v>
      </c>
      <c r="C19" s="5" t="s">
        <v>6</v>
      </c>
      <c r="D19" s="5" t="s">
        <v>45</v>
      </c>
      <c r="E19" s="7" t="s">
        <v>8</v>
      </c>
      <c r="F19" s="41">
        <v>6</v>
      </c>
      <c r="G19" s="2" t="s">
        <v>22</v>
      </c>
      <c r="H19" s="33">
        <v>1485</v>
      </c>
      <c r="I19" s="41">
        <v>96</v>
      </c>
      <c r="J19" s="53" t="s">
        <v>29</v>
      </c>
      <c r="K19" s="4" t="s">
        <v>2</v>
      </c>
      <c r="L19" s="45">
        <f>L20+L21+L22</f>
        <v>2304023</v>
      </c>
      <c r="M19" s="36">
        <f>L19</f>
        <v>2304023</v>
      </c>
      <c r="N19" s="45">
        <v>0</v>
      </c>
      <c r="O19" s="36">
        <v>0</v>
      </c>
      <c r="P19" s="31">
        <v>0</v>
      </c>
      <c r="Q19" s="43">
        <f t="shared" si="2"/>
        <v>2304023</v>
      </c>
    </row>
    <row r="20" spans="1:41" ht="30.75" customHeight="1" x14ac:dyDescent="0.25">
      <c r="A20" s="51"/>
      <c r="B20" s="13">
        <v>71918000</v>
      </c>
      <c r="C20" s="5" t="s">
        <v>6</v>
      </c>
      <c r="D20" s="7"/>
      <c r="E20" s="7"/>
      <c r="F20" s="41"/>
      <c r="G20" s="2"/>
      <c r="H20" s="33"/>
      <c r="I20" s="41"/>
      <c r="J20" s="3" t="s">
        <v>31</v>
      </c>
      <c r="K20" s="8" t="s">
        <v>5</v>
      </c>
      <c r="L20" s="45">
        <v>1771764</v>
      </c>
      <c r="M20" s="34">
        <f t="shared" ref="M20:M22" si="4">L20</f>
        <v>1771764</v>
      </c>
      <c r="N20" s="36"/>
      <c r="O20" s="36"/>
      <c r="P20" s="36"/>
      <c r="Q20" s="43">
        <f t="shared" si="2"/>
        <v>1771764</v>
      </c>
    </row>
    <row r="21" spans="1:41" ht="31.5" customHeight="1" x14ac:dyDescent="0.25">
      <c r="A21" s="51"/>
      <c r="B21" s="13">
        <v>71918000</v>
      </c>
      <c r="C21" s="5" t="s">
        <v>6</v>
      </c>
      <c r="D21" s="7"/>
      <c r="E21" s="7"/>
      <c r="F21" s="41"/>
      <c r="G21" s="2"/>
      <c r="H21" s="33"/>
      <c r="I21" s="41"/>
      <c r="J21" s="10" t="s">
        <v>35</v>
      </c>
      <c r="K21" s="9" t="s">
        <v>1</v>
      </c>
      <c r="L21" s="45">
        <v>483985</v>
      </c>
      <c r="M21" s="34">
        <f t="shared" si="4"/>
        <v>483985</v>
      </c>
      <c r="N21" s="36"/>
      <c r="O21" s="36"/>
      <c r="P21" s="36"/>
      <c r="Q21" s="43">
        <f t="shared" si="2"/>
        <v>483985</v>
      </c>
    </row>
    <row r="22" spans="1:41" ht="18" customHeight="1" x14ac:dyDescent="0.25">
      <c r="A22" s="51"/>
      <c r="B22" s="13">
        <v>71918000</v>
      </c>
      <c r="C22" s="5" t="s">
        <v>6</v>
      </c>
      <c r="D22" s="7"/>
      <c r="E22" s="7"/>
      <c r="F22" s="41"/>
      <c r="G22" s="2"/>
      <c r="H22" s="33"/>
      <c r="I22" s="41"/>
      <c r="J22" s="21" t="s">
        <v>33</v>
      </c>
      <c r="K22" s="22" t="s">
        <v>0</v>
      </c>
      <c r="L22" s="45">
        <v>48274</v>
      </c>
      <c r="M22" s="34">
        <f t="shared" si="4"/>
        <v>48274</v>
      </c>
      <c r="N22" s="36"/>
      <c r="O22" s="36"/>
      <c r="P22" s="36"/>
      <c r="Q22" s="43">
        <f t="shared" si="2"/>
        <v>48274</v>
      </c>
    </row>
    <row r="23" spans="1:41" s="49" customFormat="1" ht="18" customHeight="1" x14ac:dyDescent="0.25">
      <c r="A23" s="61">
        <v>3</v>
      </c>
      <c r="B23" s="13">
        <v>71918000</v>
      </c>
      <c r="C23" s="5" t="s">
        <v>6</v>
      </c>
      <c r="D23" s="5" t="s">
        <v>45</v>
      </c>
      <c r="E23" s="23" t="s">
        <v>8</v>
      </c>
      <c r="F23" s="41">
        <v>8</v>
      </c>
      <c r="G23" s="2" t="s">
        <v>22</v>
      </c>
      <c r="H23" s="33">
        <v>1484</v>
      </c>
      <c r="I23" s="41">
        <v>64</v>
      </c>
      <c r="J23" s="53" t="s">
        <v>29</v>
      </c>
      <c r="K23" s="4" t="s">
        <v>2</v>
      </c>
      <c r="L23" s="45">
        <f>L24+L25</f>
        <v>101475</v>
      </c>
      <c r="M23" s="45">
        <f t="shared" ref="M23:P23" si="5">M24+M25</f>
        <v>20000</v>
      </c>
      <c r="N23" s="45">
        <f t="shared" si="5"/>
        <v>0</v>
      </c>
      <c r="O23" s="45">
        <f t="shared" si="5"/>
        <v>77401.25</v>
      </c>
      <c r="P23" s="45">
        <f t="shared" si="5"/>
        <v>4073.75</v>
      </c>
      <c r="Q23" s="43">
        <f t="shared" si="2"/>
        <v>101475</v>
      </c>
    </row>
    <row r="24" spans="1:41" s="49" customFormat="1" ht="48" customHeight="1" x14ac:dyDescent="0.25">
      <c r="A24" s="62"/>
      <c r="B24" s="13">
        <v>71918000</v>
      </c>
      <c r="C24" s="5" t="s">
        <v>6</v>
      </c>
      <c r="D24" s="23"/>
      <c r="E24" s="23"/>
      <c r="F24" s="42"/>
      <c r="G24" s="2"/>
      <c r="H24" s="27"/>
      <c r="I24" s="42"/>
      <c r="J24" s="3" t="s">
        <v>30</v>
      </c>
      <c r="K24" s="22" t="s">
        <v>9</v>
      </c>
      <c r="L24" s="45">
        <v>81475</v>
      </c>
      <c r="M24" s="36"/>
      <c r="N24" s="36"/>
      <c r="O24" s="45">
        <f>L24*0.95</f>
        <v>77401.25</v>
      </c>
      <c r="P24" s="45">
        <f>L24*0.05</f>
        <v>4073.75</v>
      </c>
      <c r="Q24" s="43">
        <f>M24+N24+O24+P24</f>
        <v>81475</v>
      </c>
    </row>
    <row r="25" spans="1:41" s="48" customFormat="1" ht="19.5" customHeight="1" x14ac:dyDescent="0.3">
      <c r="A25" s="63"/>
      <c r="B25" s="13">
        <v>71918000</v>
      </c>
      <c r="C25" s="5" t="s">
        <v>6</v>
      </c>
      <c r="D25" s="3"/>
      <c r="E25" s="3"/>
      <c r="F25" s="40"/>
      <c r="G25" s="20"/>
      <c r="H25" s="32"/>
      <c r="I25" s="24"/>
      <c r="J25" s="3" t="s">
        <v>43</v>
      </c>
      <c r="K25" s="8" t="s">
        <v>42</v>
      </c>
      <c r="L25" s="45">
        <v>20000</v>
      </c>
      <c r="M25" s="43">
        <f>L25</f>
        <v>20000</v>
      </c>
      <c r="N25" s="43"/>
      <c r="O25" s="43"/>
      <c r="P25" s="43"/>
      <c r="Q25" s="43">
        <f t="shared" si="2"/>
        <v>20000</v>
      </c>
      <c r="R25" s="46"/>
      <c r="S25" s="46"/>
      <c r="T25" s="46"/>
      <c r="U25" s="49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7"/>
      <c r="AM25" s="46"/>
      <c r="AN25" s="46"/>
      <c r="AO25" s="46"/>
    </row>
    <row r="26" spans="1:41" ht="18" customHeight="1" x14ac:dyDescent="0.25">
      <c r="A26" s="50">
        <v>4</v>
      </c>
      <c r="B26" s="13">
        <v>71918000</v>
      </c>
      <c r="C26" s="5" t="s">
        <v>6</v>
      </c>
      <c r="D26" s="5" t="s">
        <v>45</v>
      </c>
      <c r="E26" s="7" t="s">
        <v>8</v>
      </c>
      <c r="F26" s="41">
        <v>10</v>
      </c>
      <c r="G26" s="2" t="s">
        <v>22</v>
      </c>
      <c r="H26" s="33">
        <v>1043.3</v>
      </c>
      <c r="I26" s="41">
        <v>59</v>
      </c>
      <c r="J26" s="53" t="s">
        <v>29</v>
      </c>
      <c r="K26" s="2" t="s">
        <v>2</v>
      </c>
      <c r="L26" s="45">
        <f>L27+L28</f>
        <v>2863167</v>
      </c>
      <c r="M26" s="36">
        <f>L26</f>
        <v>2863167</v>
      </c>
      <c r="N26" s="45">
        <v>0</v>
      </c>
      <c r="O26" s="36">
        <v>0</v>
      </c>
      <c r="P26" s="31">
        <v>0</v>
      </c>
      <c r="Q26" s="43">
        <f t="shared" si="2"/>
        <v>2863167</v>
      </c>
    </row>
    <row r="27" spans="1:41" ht="18" customHeight="1" x14ac:dyDescent="0.25">
      <c r="A27" s="51"/>
      <c r="B27" s="13">
        <v>71918000</v>
      </c>
      <c r="C27" s="5" t="s">
        <v>6</v>
      </c>
      <c r="D27" s="7"/>
      <c r="E27" s="7"/>
      <c r="F27" s="41"/>
      <c r="G27" s="2"/>
      <c r="H27" s="33"/>
      <c r="I27" s="41"/>
      <c r="J27" s="5" t="s">
        <v>34</v>
      </c>
      <c r="K27" s="8" t="s">
        <v>3</v>
      </c>
      <c r="L27" s="45">
        <v>2803178</v>
      </c>
      <c r="M27" s="34">
        <f t="shared" ref="M27:M28" si="6">L27</f>
        <v>2803178</v>
      </c>
      <c r="N27" s="36"/>
      <c r="O27" s="36"/>
      <c r="P27" s="36"/>
      <c r="Q27" s="43">
        <f t="shared" si="2"/>
        <v>2803178</v>
      </c>
    </row>
    <row r="28" spans="1:41" ht="18" customHeight="1" x14ac:dyDescent="0.25">
      <c r="A28" s="52"/>
      <c r="B28" s="13">
        <v>71918000</v>
      </c>
      <c r="C28" s="5" t="s">
        <v>6</v>
      </c>
      <c r="D28" s="7"/>
      <c r="E28" s="7"/>
      <c r="F28" s="41"/>
      <c r="G28" s="2"/>
      <c r="H28" s="33"/>
      <c r="I28" s="41"/>
      <c r="J28" s="21" t="s">
        <v>33</v>
      </c>
      <c r="K28" s="22" t="s">
        <v>0</v>
      </c>
      <c r="L28" s="45">
        <v>59989</v>
      </c>
      <c r="M28" s="34">
        <f t="shared" si="6"/>
        <v>59989</v>
      </c>
      <c r="N28" s="36"/>
      <c r="O28" s="36"/>
      <c r="P28" s="36"/>
      <c r="Q28" s="43">
        <f t="shared" si="2"/>
        <v>59989</v>
      </c>
    </row>
    <row r="29" spans="1:41" s="49" customFormat="1" ht="18" customHeight="1" x14ac:dyDescent="0.25">
      <c r="A29" s="61">
        <v>5</v>
      </c>
      <c r="B29" s="13">
        <v>71918000</v>
      </c>
      <c r="C29" s="5" t="s">
        <v>6</v>
      </c>
      <c r="D29" s="5" t="s">
        <v>45</v>
      </c>
      <c r="E29" s="23" t="s">
        <v>8</v>
      </c>
      <c r="F29" s="41">
        <v>12</v>
      </c>
      <c r="G29" s="2" t="s">
        <v>22</v>
      </c>
      <c r="H29" s="33">
        <v>7526.1</v>
      </c>
      <c r="I29" s="41">
        <v>351</v>
      </c>
      <c r="J29" s="53" t="s">
        <v>29</v>
      </c>
      <c r="K29" s="4" t="s">
        <v>2</v>
      </c>
      <c r="L29" s="45">
        <f>L30+L31</f>
        <v>183725</v>
      </c>
      <c r="M29" s="45">
        <f t="shared" ref="M29" si="7">M30+M31</f>
        <v>20000</v>
      </c>
      <c r="N29" s="45">
        <f t="shared" ref="N29" si="8">N30+N31</f>
        <v>0</v>
      </c>
      <c r="O29" s="45">
        <f t="shared" ref="O29" si="9">O30+O31</f>
        <v>155538.75</v>
      </c>
      <c r="P29" s="45">
        <f t="shared" ref="P29" si="10">P30+P31</f>
        <v>8186.25</v>
      </c>
      <c r="Q29" s="43">
        <f t="shared" si="2"/>
        <v>183725</v>
      </c>
    </row>
    <row r="30" spans="1:41" s="49" customFormat="1" ht="48" customHeight="1" x14ac:dyDescent="0.25">
      <c r="A30" s="62"/>
      <c r="B30" s="13">
        <v>71918000</v>
      </c>
      <c r="C30" s="5" t="s">
        <v>6</v>
      </c>
      <c r="D30" s="23"/>
      <c r="E30" s="23"/>
      <c r="F30" s="42"/>
      <c r="G30" s="2"/>
      <c r="H30" s="27"/>
      <c r="I30" s="42"/>
      <c r="J30" s="3" t="s">
        <v>30</v>
      </c>
      <c r="K30" s="22" t="s">
        <v>9</v>
      </c>
      <c r="L30" s="45">
        <v>163725</v>
      </c>
      <c r="M30" s="36"/>
      <c r="N30" s="36"/>
      <c r="O30" s="45">
        <f>L30*0.95</f>
        <v>155538.75</v>
      </c>
      <c r="P30" s="45">
        <f>L30*0.05</f>
        <v>8186.25</v>
      </c>
      <c r="Q30" s="43">
        <f>M30+N30+O30+P30</f>
        <v>163725</v>
      </c>
    </row>
    <row r="31" spans="1:41" s="48" customFormat="1" ht="19.5" customHeight="1" x14ac:dyDescent="0.3">
      <c r="A31" s="63"/>
      <c r="B31" s="13">
        <v>71918000</v>
      </c>
      <c r="C31" s="5" t="s">
        <v>6</v>
      </c>
      <c r="D31" s="3"/>
      <c r="E31" s="3"/>
      <c r="F31" s="40"/>
      <c r="G31" s="20"/>
      <c r="H31" s="32"/>
      <c r="I31" s="24"/>
      <c r="J31" s="3" t="s">
        <v>43</v>
      </c>
      <c r="K31" s="8" t="s">
        <v>42</v>
      </c>
      <c r="L31" s="45">
        <v>20000</v>
      </c>
      <c r="M31" s="43">
        <f>L31</f>
        <v>20000</v>
      </c>
      <c r="N31" s="43"/>
      <c r="O31" s="43"/>
      <c r="P31" s="43"/>
      <c r="Q31" s="43">
        <f t="shared" si="2"/>
        <v>20000</v>
      </c>
      <c r="R31" s="46"/>
      <c r="S31" s="46"/>
      <c r="T31" s="46"/>
      <c r="U31" s="49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7"/>
      <c r="AM31" s="46"/>
      <c r="AN31" s="46"/>
      <c r="AO31" s="46"/>
    </row>
  </sheetData>
  <autoFilter ref="A11:AP31"/>
  <mergeCells count="25">
    <mergeCell ref="A23:A25"/>
    <mergeCell ref="B13:I13"/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A6:A10"/>
    <mergeCell ref="O7:O9"/>
    <mergeCell ref="P7:P9"/>
    <mergeCell ref="A12:E12"/>
    <mergeCell ref="Q7:Q9"/>
    <mergeCell ref="I6:I10"/>
    <mergeCell ref="J6:K9"/>
    <mergeCell ref="L6:L9"/>
    <mergeCell ref="H6:H10"/>
    <mergeCell ref="G7:G10"/>
    <mergeCell ref="B6:B10"/>
    <mergeCell ref="C6:C10"/>
    <mergeCell ref="A29:A31"/>
  </mergeCells>
  <pageMargins left="1.1811023622047245" right="0.39370078740157483" top="0.78740157480314965" bottom="0.78740157480314965" header="0" footer="0"/>
  <pageSetup paperSize="9" scale="38" fitToHeight="10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изменение</vt:lpstr>
      <vt:lpstr>изменение!Заголовки_для_печати</vt:lpstr>
      <vt:lpstr>изменение!Область_печати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2018-08-28T12:50:37Z</cp:lastPrinted>
  <dcterms:created xsi:type="dcterms:W3CDTF">2015-06-18T05:00:26Z</dcterms:created>
  <dcterms:modified xsi:type="dcterms:W3CDTF">2018-09-18T07:26:51Z</dcterms:modified>
</cp:coreProperties>
</file>