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абченюк\Desktop\Разбивка по МО для сайта в раздел капитальный ремонт 2018\"/>
    </mc:Choice>
  </mc:AlternateContent>
  <bookViews>
    <workbookView xWindow="0" yWindow="0" windowWidth="14700" windowHeight="11940"/>
  </bookViews>
  <sheets>
    <sheet name="изменение" sheetId="1" r:id="rId1"/>
  </sheets>
  <definedNames>
    <definedName name="_xlnm._FilterDatabase" localSheetId="0" hidden="1">изменение!$A$11:$AP$118</definedName>
    <definedName name="_xlnm.Print_Titles" localSheetId="0">изменение!$11:$11</definedName>
    <definedName name="_xlnm.Print_Area" localSheetId="0">изменение!$A$1:$Q$118</definedName>
  </definedNames>
  <calcPr calcId="152511"/>
</workbook>
</file>

<file path=xl/calcChain.xml><?xml version="1.0" encoding="utf-8"?>
<calcChain xmlns="http://schemas.openxmlformats.org/spreadsheetml/2006/main">
  <c r="O107" i="1" l="1"/>
  <c r="L116" i="1"/>
  <c r="L113" i="1"/>
  <c r="L110" i="1"/>
  <c r="L107" i="1"/>
  <c r="L104" i="1"/>
  <c r="L101" i="1"/>
  <c r="L98" i="1"/>
  <c r="L95" i="1"/>
  <c r="L92" i="1"/>
  <c r="L84" i="1"/>
  <c r="L80" i="1"/>
  <c r="L77" i="1"/>
  <c r="L73" i="1"/>
  <c r="L69" i="1"/>
  <c r="L61" i="1"/>
  <c r="L55" i="1"/>
  <c r="L49" i="1"/>
  <c r="L41" i="1"/>
  <c r="L33" i="1"/>
  <c r="L29" i="1"/>
  <c r="L25" i="1"/>
  <c r="L21" i="1"/>
  <c r="L17" i="1" l="1"/>
  <c r="L14" i="1"/>
  <c r="L12" i="1" l="1"/>
  <c r="M37" i="1" l="1"/>
  <c r="M108" i="1" l="1"/>
  <c r="P117" i="1" l="1"/>
  <c r="O117" i="1"/>
  <c r="P114" i="1"/>
  <c r="O114" i="1"/>
  <c r="P111" i="1"/>
  <c r="O111" i="1"/>
  <c r="P105" i="1"/>
  <c r="O105" i="1"/>
  <c r="P102" i="1"/>
  <c r="O102" i="1"/>
  <c r="P99" i="1"/>
  <c r="O99" i="1"/>
  <c r="P96" i="1"/>
  <c r="O96" i="1"/>
  <c r="P93" i="1"/>
  <c r="O93" i="1"/>
  <c r="Q37" i="1" l="1"/>
  <c r="M88" i="1"/>
  <c r="Q88" i="1" s="1"/>
  <c r="M65" i="1"/>
  <c r="Q65" i="1" s="1"/>
  <c r="M45" i="1"/>
  <c r="Q45" i="1" s="1"/>
  <c r="Q117" i="1" l="1"/>
  <c r="Q114" i="1"/>
  <c r="Q111" i="1"/>
  <c r="Q108" i="1"/>
  <c r="Q105" i="1"/>
  <c r="Q102" i="1"/>
  <c r="Q99" i="1"/>
  <c r="Q96" i="1"/>
  <c r="Q93" i="1"/>
  <c r="Q13" i="1"/>
  <c r="M91" i="1" l="1"/>
  <c r="Q91" i="1" s="1"/>
  <c r="M90" i="1"/>
  <c r="Q90" i="1" s="1"/>
  <c r="M89" i="1"/>
  <c r="Q89" i="1" s="1"/>
  <c r="M87" i="1"/>
  <c r="Q87" i="1" s="1"/>
  <c r="M86" i="1"/>
  <c r="Q86" i="1" s="1"/>
  <c r="M85" i="1"/>
  <c r="Q85" i="1" s="1"/>
  <c r="M83" i="1"/>
  <c r="Q83" i="1" s="1"/>
  <c r="M82" i="1"/>
  <c r="Q82" i="1" s="1"/>
  <c r="M81" i="1"/>
  <c r="Q81" i="1" s="1"/>
  <c r="M79" i="1"/>
  <c r="Q79" i="1" s="1"/>
  <c r="M78" i="1"/>
  <c r="Q78" i="1" s="1"/>
  <c r="M76" i="1"/>
  <c r="Q76" i="1" s="1"/>
  <c r="M75" i="1"/>
  <c r="Q75" i="1" s="1"/>
  <c r="M74" i="1"/>
  <c r="Q74" i="1" s="1"/>
  <c r="M72" i="1"/>
  <c r="Q72" i="1" s="1"/>
  <c r="M71" i="1"/>
  <c r="Q71" i="1" s="1"/>
  <c r="M70" i="1"/>
  <c r="Q70" i="1" s="1"/>
  <c r="M68" i="1"/>
  <c r="Q68" i="1" s="1"/>
  <c r="M67" i="1"/>
  <c r="Q67" i="1" s="1"/>
  <c r="M66" i="1"/>
  <c r="Q66" i="1" s="1"/>
  <c r="M64" i="1"/>
  <c r="Q64" i="1" s="1"/>
  <c r="M63" i="1"/>
  <c r="Q63" i="1" s="1"/>
  <c r="M62" i="1"/>
  <c r="Q62" i="1" s="1"/>
  <c r="M60" i="1"/>
  <c r="Q60" i="1" s="1"/>
  <c r="M59" i="1"/>
  <c r="Q59" i="1" s="1"/>
  <c r="M58" i="1"/>
  <c r="Q58" i="1" s="1"/>
  <c r="M57" i="1"/>
  <c r="Q57" i="1" s="1"/>
  <c r="M56" i="1"/>
  <c r="Q56" i="1" s="1"/>
  <c r="M54" i="1"/>
  <c r="Q54" i="1" s="1"/>
  <c r="M53" i="1"/>
  <c r="Q53" i="1" s="1"/>
  <c r="M52" i="1"/>
  <c r="Q52" i="1" s="1"/>
  <c r="M51" i="1"/>
  <c r="Q51" i="1" s="1"/>
  <c r="M50" i="1"/>
  <c r="Q50" i="1" s="1"/>
  <c r="M48" i="1"/>
  <c r="Q48" i="1" s="1"/>
  <c r="M47" i="1"/>
  <c r="Q47" i="1" s="1"/>
  <c r="M46" i="1"/>
  <c r="Q46" i="1" s="1"/>
  <c r="M44" i="1"/>
  <c r="Q44" i="1" s="1"/>
  <c r="M43" i="1"/>
  <c r="Q43" i="1" s="1"/>
  <c r="M42" i="1"/>
  <c r="Q42" i="1" s="1"/>
  <c r="M40" i="1"/>
  <c r="Q40" i="1" s="1"/>
  <c r="M39" i="1"/>
  <c r="Q39" i="1" s="1"/>
  <c r="M38" i="1"/>
  <c r="Q38" i="1" s="1"/>
  <c r="M36" i="1"/>
  <c r="Q36" i="1" s="1"/>
  <c r="M35" i="1"/>
  <c r="Q35" i="1" s="1"/>
  <c r="M34" i="1"/>
  <c r="Q34" i="1" s="1"/>
  <c r="M32" i="1"/>
  <c r="Q32" i="1" s="1"/>
  <c r="M31" i="1"/>
  <c r="Q31" i="1" s="1"/>
  <c r="M30" i="1"/>
  <c r="Q30" i="1" s="1"/>
  <c r="M28" i="1"/>
  <c r="Q28" i="1" s="1"/>
  <c r="M27" i="1"/>
  <c r="Q27" i="1" s="1"/>
  <c r="M26" i="1"/>
  <c r="Q26" i="1" s="1"/>
  <c r="M24" i="1"/>
  <c r="Q24" i="1" s="1"/>
  <c r="M23" i="1"/>
  <c r="Q23" i="1" s="1"/>
  <c r="M22" i="1"/>
  <c r="Q22" i="1" s="1"/>
  <c r="M20" i="1"/>
  <c r="Q20" i="1" s="1"/>
  <c r="M19" i="1"/>
  <c r="Q19" i="1" s="1"/>
  <c r="M18" i="1"/>
  <c r="Q18" i="1" s="1"/>
  <c r="M16" i="1"/>
  <c r="Q16" i="1" s="1"/>
  <c r="M15" i="1"/>
  <c r="Q15" i="1" s="1"/>
  <c r="I12" i="1" l="1"/>
  <c r="H12" i="1"/>
  <c r="O98" i="1"/>
  <c r="P98" i="1"/>
  <c r="M100" i="1"/>
  <c r="P101" i="1"/>
  <c r="M103" i="1"/>
  <c r="O104" i="1"/>
  <c r="P104" i="1"/>
  <c r="M106" i="1"/>
  <c r="P107" i="1"/>
  <c r="M109" i="1"/>
  <c r="O110" i="1"/>
  <c r="P110" i="1"/>
  <c r="M112" i="1"/>
  <c r="P113" i="1"/>
  <c r="M115" i="1"/>
  <c r="O116" i="1"/>
  <c r="P116" i="1"/>
  <c r="M118" i="1"/>
  <c r="O95" i="1"/>
  <c r="P95" i="1"/>
  <c r="M97" i="1"/>
  <c r="P92" i="1"/>
  <c r="O92" i="1"/>
  <c r="M94" i="1"/>
  <c r="M29" i="1"/>
  <c r="Q29" i="1" s="1"/>
  <c r="M25" i="1"/>
  <c r="Q25" i="1" s="1"/>
  <c r="M14" i="1"/>
  <c r="P12" i="1" l="1"/>
  <c r="Q14" i="1"/>
  <c r="M116" i="1"/>
  <c r="Q116" i="1" s="1"/>
  <c r="Q118" i="1"/>
  <c r="M98" i="1"/>
  <c r="Q98" i="1" s="1"/>
  <c r="Q100" i="1"/>
  <c r="M92" i="1"/>
  <c r="Q92" i="1" s="1"/>
  <c r="Q94" i="1"/>
  <c r="M113" i="1"/>
  <c r="Q115" i="1"/>
  <c r="M95" i="1"/>
  <c r="Q95" i="1" s="1"/>
  <c r="Q97" i="1"/>
  <c r="M110" i="1"/>
  <c r="Q110" i="1" s="1"/>
  <c r="Q112" i="1"/>
  <c r="M101" i="1"/>
  <c r="Q103" i="1"/>
  <c r="M104" i="1"/>
  <c r="Q104" i="1" s="1"/>
  <c r="Q106" i="1"/>
  <c r="M107" i="1"/>
  <c r="Q107" i="1" s="1"/>
  <c r="Q109" i="1"/>
  <c r="O113" i="1"/>
  <c r="O101" i="1"/>
  <c r="O12" i="1" l="1"/>
  <c r="Q101" i="1"/>
  <c r="Q113" i="1"/>
  <c r="M84" i="1"/>
  <c r="Q84" i="1" s="1"/>
  <c r="M80" i="1"/>
  <c r="Q80" i="1" s="1"/>
  <c r="M77" i="1"/>
  <c r="Q77" i="1" s="1"/>
  <c r="M73" i="1" l="1"/>
  <c r="Q73" i="1" s="1"/>
  <c r="M69" i="1"/>
  <c r="Q69" i="1" s="1"/>
  <c r="M61" i="1"/>
  <c r="Q61" i="1" s="1"/>
  <c r="M55" i="1"/>
  <c r="Q55" i="1" s="1"/>
  <c r="M41" i="1"/>
  <c r="Q41" i="1" s="1"/>
  <c r="M33" i="1"/>
  <c r="Q33" i="1" s="1"/>
  <c r="N12" i="1"/>
  <c r="M17" i="1" l="1"/>
  <c r="Q17" i="1" l="1"/>
  <c r="M49" i="1" l="1"/>
  <c r="Q49" i="1" s="1"/>
  <c r="M21" i="1" l="1"/>
  <c r="Q21" i="1" l="1"/>
  <c r="M12" i="1"/>
  <c r="Q12" i="1" l="1"/>
</calcChain>
</file>

<file path=xl/sharedStrings.xml><?xml version="1.0" encoding="utf-8"?>
<sst xmlns="http://schemas.openxmlformats.org/spreadsheetml/2006/main" count="388" uniqueCount="53">
  <si>
    <t>05</t>
  </si>
  <si>
    <t>Х</t>
  </si>
  <si>
    <t>03</t>
  </si>
  <si>
    <t>08</t>
  </si>
  <si>
    <t>04</t>
  </si>
  <si>
    <t>г. Муравленко</t>
  </si>
  <si>
    <t xml:space="preserve">ул. Ленина </t>
  </si>
  <si>
    <t xml:space="preserve">ул. Дружбы Народов 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</si>
  <si>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</si>
  <si>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</si>
  <si>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</si>
  <si>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</si>
  <si>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</si>
  <si>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</si>
  <si>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</si>
  <si>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</si>
  <si>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</si>
  <si>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</si>
  <si>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</si>
  <si>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</si>
  <si>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</si>
  <si>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</si>
  <si>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ул. Муравленко</t>
  </si>
  <si>
    <t>ул. Губкина</t>
  </si>
  <si>
    <t>ул. 70 лет Октября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</si>
  <si>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</si>
  <si>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</si>
  <si>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Общая площадь многоквартирного дома (кв. м)</t>
  </si>
  <si>
    <t>Количество зарегистрированных жителей (чел.)</t>
  </si>
  <si>
    <t>многоквартирный дом (№, корп.)</t>
  </si>
  <si>
    <t>ул. Дружбы Народов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</si>
  <si>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</si>
  <si>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</si>
  <si>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ремонт фасада</t>
  </si>
  <si>
    <t>ремонт внутридомовых инженерных систем водоснабжения</t>
  </si>
  <si>
    <t>услуги по строительному контролю</t>
  </si>
  <si>
    <t>ремонт крыши</t>
  </si>
  <si>
    <t>ремонт внутридомовых инженерных систем водоотведения</t>
  </si>
  <si>
    <t>Итого: муниципальное образование город Муравленко 2018 год</t>
  </si>
  <si>
    <t>ремонт внутридомовых инженерных систем теплоснабжения</t>
  </si>
  <si>
    <t>установка коллективных (общедомовых) приборов учета потребления тепловой энергии</t>
  </si>
  <si>
    <t>25</t>
  </si>
  <si>
    <t>Код ОКТМО муниципаль-ного образования (№)</t>
  </si>
  <si>
    <t>констру-ктив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</si>
  <si>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</si>
  <si>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</si>
  <si>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</si>
  <si>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50</t>
  </si>
  <si>
    <t>пер. Новосёлов</t>
  </si>
  <si>
    <t>проведение государственной экспертизы проекта</t>
  </si>
  <si>
    <t>город, поселок городского типа, поселок, село, деревня, населенный пункт (г., пгт, пос., с., д., н/п)</t>
  </si>
  <si>
    <t>микрорайон, проспект, улица, переулок, проезд (м/р, пр., ул., пер., проезд)</t>
  </si>
  <si>
    <t>расположенных на территории Ямало-Ненецкого автономного округа,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</si>
</sst>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vertical="top"/>
    </xf>
    <xf numFmtId="49" fontId="3" fillId="0" borderId="1" xfId="1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4" fillId="0" borderId="1" xfId="4" applyNumberFormat="1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4" fontId="0" fillId="0" borderId="0" xfId="0" applyNumberFormat="1" applyFill="1" applyAlignment="1">
      <alignment horizontal="center"/>
    </xf>
    <xf numFmtId="4" fontId="11" fillId="0" borderId="0" xfId="0" applyNumberFormat="1" applyFont="1" applyFill="1" applyAlignment="1">
      <alignment horizontal="center" vertical="top"/>
    </xf>
    <xf numFmtId="4" fontId="0" fillId="0" borderId="0" xfId="0" applyNumberFormat="1" applyFill="1"/>
    <xf numFmtId="4" fontId="11" fillId="0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top"/>
    </xf>
    <xf numFmtId="4" fontId="0" fillId="0" borderId="0" xfId="0" applyNumberFormat="1" applyFill="1" applyAlignment="1">
      <alignment vertical="top"/>
    </xf>
    <xf numFmtId="4" fontId="3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ill="1" applyAlignment="1">
      <alignment horizontal="center"/>
    </xf>
    <xf numFmtId="3" fontId="11" fillId="0" borderId="0" xfId="0" applyNumberFormat="1" applyFont="1" applyFill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4" fontId="3" fillId="0" borderId="1" xfId="1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0" fontId="5" fillId="2" borderId="0" xfId="0" applyFont="1" applyFill="1" applyBorder="1"/>
    <xf numFmtId="2" fontId="6" fillId="2" borderId="0" xfId="0" applyNumberFormat="1" applyFont="1" applyFill="1" applyBorder="1"/>
    <xf numFmtId="0" fontId="5" fillId="2" borderId="0" xfId="0" applyFont="1" applyFill="1"/>
    <xf numFmtId="0" fontId="0" fillId="2" borderId="0" xfId="0" applyFill="1"/>
    <xf numFmtId="0" fontId="4" fillId="0" borderId="9" xfId="0" applyFont="1" applyFill="1" applyBorder="1" applyAlignment="1">
      <alignment horizontal="center" vertical="top" wrapText="1"/>
    </xf>
    <xf numFmtId="0" fontId="5" fillId="3" borderId="0" xfId="0" applyFont="1" applyFill="1" applyBorder="1"/>
    <xf numFmtId="0" fontId="0" fillId="3" borderId="0" xfId="0" applyFill="1"/>
    <xf numFmtId="2" fontId="6" fillId="3" borderId="0" xfId="0" applyNumberFormat="1" applyFont="1" applyFill="1" applyBorder="1"/>
    <xf numFmtId="0" fontId="5" fillId="3" borderId="0" xfId="0" applyFont="1" applyFill="1"/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textRotation="90" wrapText="1"/>
    </xf>
    <xf numFmtId="4" fontId="3" fillId="0" borderId="7" xfId="0" applyNumberFormat="1" applyFont="1" applyFill="1" applyBorder="1" applyAlignment="1">
      <alignment horizontal="center" vertical="center" textRotation="90" wrapText="1"/>
    </xf>
    <xf numFmtId="4" fontId="3" fillId="0" borderId="6" xfId="0" applyNumberFormat="1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8"/>
  <sheetViews>
    <sheetView tabSelected="1" view="pageBreakPreview" zoomScale="76" zoomScaleNormal="76" zoomScaleSheetLayoutView="76" zoomScalePageLayoutView="60" workbookViewId="0">
      <selection activeCell="D125" sqref="D125"/>
    </sheetView>
  </sheetViews>
  <sheetFormatPr defaultColWidth="9.140625" defaultRowHeight="15" x14ac:dyDescent="0.25"/>
  <cols>
    <col min="1" max="1" width="4.5703125" style="13" customWidth="1"/>
    <col min="2" max="2" width="14.140625" style="15" customWidth="1"/>
    <col min="3" max="3" width="28.85546875" style="13" customWidth="1"/>
    <col min="4" max="4" width="22.28515625" style="13" customWidth="1"/>
    <col min="5" max="5" width="33" style="16" customWidth="1"/>
    <col min="6" max="6" width="19.42578125" style="27" customWidth="1"/>
    <col min="7" max="7" width="9.42578125" style="15" customWidth="1"/>
    <col min="8" max="8" width="16.42578125" style="29" customWidth="1"/>
    <col min="9" max="9" width="15.5703125" style="39" customWidth="1"/>
    <col min="10" max="10" width="50.5703125" style="16" customWidth="1"/>
    <col min="11" max="11" width="10" style="16" customWidth="1"/>
    <col min="12" max="12" width="19.5703125" style="37" customWidth="1"/>
    <col min="13" max="13" width="19.140625" style="37" customWidth="1"/>
    <col min="14" max="14" width="14.7109375" style="37" customWidth="1"/>
    <col min="15" max="15" width="18.140625" style="37" customWidth="1"/>
    <col min="16" max="16" width="21.5703125" style="37" customWidth="1"/>
    <col min="17" max="17" width="19.85546875" style="37" customWidth="1"/>
    <col min="18" max="18" width="16.28515625" style="13" customWidth="1"/>
    <col min="19" max="19" width="15.140625" style="13" bestFit="1" customWidth="1"/>
    <col min="20" max="20" width="9.140625" style="13"/>
    <col min="21" max="21" width="13.140625" style="13" customWidth="1"/>
    <col min="22" max="37" width="9.140625" style="13"/>
    <col min="38" max="38" width="17.42578125" style="13" customWidth="1"/>
    <col min="39" max="16384" width="9.140625" style="13"/>
  </cols>
  <sheetData>
    <row r="1" spans="1:41" ht="11.25" customHeight="1" x14ac:dyDescent="0.25">
      <c r="A1" s="77" t="s">
        <v>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41" ht="12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41" ht="32.25" customHeight="1" x14ac:dyDescent="0.25">
      <c r="A3" s="78" t="s">
        <v>15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41" ht="27" customHeight="1" x14ac:dyDescent="0.25">
      <c r="A4" s="78" t="s">
        <v>52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41" ht="11.25" customHeight="1" x14ac:dyDescent="0.25">
      <c r="A5" s="18"/>
      <c r="B5" s="18"/>
      <c r="C5" s="17"/>
      <c r="D5" s="17"/>
      <c r="E5" s="17"/>
      <c r="F5" s="28"/>
      <c r="G5" s="18"/>
      <c r="H5" s="30"/>
      <c r="I5" s="40"/>
      <c r="J5" s="17"/>
      <c r="K5" s="17"/>
      <c r="L5" s="30"/>
      <c r="M5" s="30"/>
      <c r="N5" s="30"/>
      <c r="O5" s="30"/>
      <c r="P5" s="30"/>
      <c r="Q5" s="30"/>
    </row>
    <row r="6" spans="1:41" ht="62.25" customHeight="1" x14ac:dyDescent="0.25">
      <c r="A6" s="73" t="s">
        <v>18</v>
      </c>
      <c r="B6" s="73" t="s">
        <v>42</v>
      </c>
      <c r="C6" s="73" t="s">
        <v>26</v>
      </c>
      <c r="D6" s="80" t="s">
        <v>14</v>
      </c>
      <c r="E6" s="81"/>
      <c r="F6" s="81"/>
      <c r="G6" s="82"/>
      <c r="H6" s="76" t="s">
        <v>27</v>
      </c>
      <c r="I6" s="75" t="s">
        <v>28</v>
      </c>
      <c r="J6" s="73" t="s">
        <v>19</v>
      </c>
      <c r="K6" s="73"/>
      <c r="L6" s="76" t="s">
        <v>46</v>
      </c>
      <c r="M6" s="79" t="s">
        <v>21</v>
      </c>
      <c r="N6" s="79"/>
      <c r="O6" s="79"/>
      <c r="P6" s="79"/>
      <c r="Q6" s="79"/>
    </row>
    <row r="7" spans="1:41" ht="93.75" customHeight="1" x14ac:dyDescent="0.25">
      <c r="A7" s="73"/>
      <c r="B7" s="73"/>
      <c r="C7" s="73"/>
      <c r="D7" s="73" t="s">
        <v>50</v>
      </c>
      <c r="E7" s="73" t="s">
        <v>51</v>
      </c>
      <c r="F7" s="76" t="s">
        <v>29</v>
      </c>
      <c r="G7" s="73" t="s">
        <v>43</v>
      </c>
      <c r="H7" s="76"/>
      <c r="I7" s="75"/>
      <c r="J7" s="73"/>
      <c r="K7" s="73"/>
      <c r="L7" s="76"/>
      <c r="M7" s="74" t="s">
        <v>13</v>
      </c>
      <c r="N7" s="83" t="s">
        <v>17</v>
      </c>
      <c r="O7" s="74" t="s">
        <v>12</v>
      </c>
      <c r="P7" s="74" t="s">
        <v>11</v>
      </c>
      <c r="Q7" s="74" t="s">
        <v>8</v>
      </c>
    </row>
    <row r="8" spans="1:41" ht="70.5" customHeight="1" x14ac:dyDescent="0.25">
      <c r="A8" s="73"/>
      <c r="B8" s="73"/>
      <c r="C8" s="73"/>
      <c r="D8" s="73"/>
      <c r="E8" s="73"/>
      <c r="F8" s="76"/>
      <c r="G8" s="73"/>
      <c r="H8" s="76"/>
      <c r="I8" s="75"/>
      <c r="J8" s="73"/>
      <c r="K8" s="73"/>
      <c r="L8" s="76"/>
      <c r="M8" s="74"/>
      <c r="N8" s="84"/>
      <c r="O8" s="74"/>
      <c r="P8" s="74"/>
      <c r="Q8" s="74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</row>
    <row r="9" spans="1:41" ht="15.75" customHeight="1" x14ac:dyDescent="0.25">
      <c r="A9" s="73"/>
      <c r="B9" s="73"/>
      <c r="C9" s="73"/>
      <c r="D9" s="73"/>
      <c r="E9" s="73"/>
      <c r="F9" s="76"/>
      <c r="G9" s="73"/>
      <c r="H9" s="76"/>
      <c r="I9" s="75"/>
      <c r="J9" s="73"/>
      <c r="K9" s="73"/>
      <c r="L9" s="76"/>
      <c r="M9" s="74"/>
      <c r="N9" s="85"/>
      <c r="O9" s="74"/>
      <c r="P9" s="74"/>
      <c r="Q9" s="74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</row>
    <row r="10" spans="1:41" s="16" customFormat="1" ht="51" customHeight="1" x14ac:dyDescent="0.25">
      <c r="A10" s="73"/>
      <c r="B10" s="73"/>
      <c r="C10" s="73"/>
      <c r="D10" s="73"/>
      <c r="E10" s="73"/>
      <c r="F10" s="76"/>
      <c r="G10" s="73"/>
      <c r="H10" s="76"/>
      <c r="I10" s="75"/>
      <c r="J10" s="63" t="s">
        <v>10</v>
      </c>
      <c r="K10" s="63" t="s">
        <v>9</v>
      </c>
      <c r="L10" s="64" t="s">
        <v>8</v>
      </c>
      <c r="M10" s="62" t="s">
        <v>44</v>
      </c>
      <c r="N10" s="62" t="s">
        <v>44</v>
      </c>
      <c r="O10" s="62" t="s">
        <v>45</v>
      </c>
      <c r="P10" s="62" t="s">
        <v>45</v>
      </c>
      <c r="Q10" s="62" t="s">
        <v>44</v>
      </c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s="1" customFormat="1" ht="15.75" x14ac:dyDescent="0.25">
      <c r="A11" s="14">
        <v>1</v>
      </c>
      <c r="B11" s="14">
        <v>2</v>
      </c>
      <c r="C11" s="14">
        <v>3</v>
      </c>
      <c r="D11" s="14">
        <v>4</v>
      </c>
      <c r="E11" s="65">
        <v>5</v>
      </c>
      <c r="F11" s="41">
        <v>6</v>
      </c>
      <c r="G11" s="41">
        <v>7</v>
      </c>
      <c r="H11" s="41">
        <v>8</v>
      </c>
      <c r="I11" s="41">
        <v>9</v>
      </c>
      <c r="J11" s="65">
        <v>10</v>
      </c>
      <c r="K11" s="65">
        <v>11</v>
      </c>
      <c r="L11" s="26">
        <v>12</v>
      </c>
      <c r="M11" s="26">
        <v>13</v>
      </c>
      <c r="N11" s="26">
        <v>14</v>
      </c>
      <c r="O11" s="26">
        <v>15</v>
      </c>
      <c r="P11" s="26">
        <v>16</v>
      </c>
      <c r="Q11" s="44">
        <v>17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18" customHeight="1" x14ac:dyDescent="0.25">
      <c r="A12" s="86" t="s">
        <v>38</v>
      </c>
      <c r="B12" s="87"/>
      <c r="C12" s="87"/>
      <c r="D12" s="87"/>
      <c r="E12" s="87"/>
      <c r="F12" s="26">
        <v>24</v>
      </c>
      <c r="G12" s="65" t="s">
        <v>1</v>
      </c>
      <c r="H12" s="31">
        <f>H14+H17+H21+H25+H29+H33+H41+H49+H55+H61+H69+H73+H77+H80+H84+H92+H95+H98+H101+H104+H107+H110+H113+H116</f>
        <v>72790.22</v>
      </c>
      <c r="I12" s="26">
        <f>I14+I17+I21+I25+I29+I33+I41+I49+I55+I61+I69+I73+I77+I80+I84+I92+I95+I98+I101+I104+I107+I110+I113+I116</f>
        <v>3747</v>
      </c>
      <c r="J12" s="65" t="s">
        <v>1</v>
      </c>
      <c r="K12" s="5" t="s">
        <v>1</v>
      </c>
      <c r="L12" s="31">
        <f>L14+L17+L21+L25+L29+L33+L41+L49+L55+L61+L69+L73+L77+L80+L84+L92+L95+L98+L101+L104+L107+L110+L113+L116</f>
        <v>110329046</v>
      </c>
      <c r="M12" s="31">
        <f>M14+M17+M21+M25+M29+M33+M41+M49+M55+M61+M69+M73+M77+M80+M84+M92+M95+M98+M101+M104+M107+M110+M113+M116</f>
        <v>107900072</v>
      </c>
      <c r="N12" s="31">
        <f>N14+N17+N21+N25+N29+N33+N41+N49+N55+N61+N69+N73+N77+N80+N84+N92+N95+N98+N101+N104+N107+N110+N113+N116</f>
        <v>0</v>
      </c>
      <c r="O12" s="31">
        <f>O14+O17+O21+O25+O29+O33+O41+O49+O55+O61+O69+O73+O77+O80+O84+O92+O95+O98+O101+O104+O107+O110+O113+O116+O13</f>
        <v>2522000</v>
      </c>
      <c r="P12" s="31">
        <f>P14+P17+P21+P25+P29+P33+P41+P49+P55+P61+P69+P73+P77+P80+P84+P92+P95+P98+P101+P104+P107+P110+P113+P116</f>
        <v>121448.7</v>
      </c>
      <c r="Q12" s="45">
        <f>M12+N12+O12+P12</f>
        <v>110543520.7</v>
      </c>
    </row>
    <row r="13" spans="1:41" ht="18" customHeight="1" x14ac:dyDescent="0.25">
      <c r="A13" s="61"/>
      <c r="B13" s="67" t="s">
        <v>25</v>
      </c>
      <c r="C13" s="68"/>
      <c r="D13" s="68"/>
      <c r="E13" s="68"/>
      <c r="F13" s="68"/>
      <c r="G13" s="68"/>
      <c r="H13" s="68"/>
      <c r="I13" s="69"/>
      <c r="J13" s="65" t="s">
        <v>1</v>
      </c>
      <c r="K13" s="5" t="s">
        <v>1</v>
      </c>
      <c r="L13" s="46"/>
      <c r="M13" s="46"/>
      <c r="N13" s="46"/>
      <c r="O13" s="46">
        <v>214474.69999999972</v>
      </c>
      <c r="P13" s="46"/>
      <c r="Q13" s="45">
        <f t="shared" ref="Q13:Q51" si="0">M13+N13+O13+P13</f>
        <v>214474.69999999972</v>
      </c>
      <c r="R13" s="29"/>
    </row>
    <row r="14" spans="1:41" ht="18" customHeight="1" x14ac:dyDescent="0.25">
      <c r="A14" s="70">
        <v>1</v>
      </c>
      <c r="B14" s="66">
        <v>71955000</v>
      </c>
      <c r="C14" s="22" t="s">
        <v>5</v>
      </c>
      <c r="D14" s="22" t="s">
        <v>5</v>
      </c>
      <c r="E14" s="6" t="s">
        <v>24</v>
      </c>
      <c r="F14" s="42">
        <v>28</v>
      </c>
      <c r="G14" s="2" t="s">
        <v>20</v>
      </c>
      <c r="H14" s="34">
        <v>4171.2</v>
      </c>
      <c r="I14" s="42">
        <v>255</v>
      </c>
      <c r="J14" s="61" t="s">
        <v>31</v>
      </c>
      <c r="K14" s="5" t="s">
        <v>1</v>
      </c>
      <c r="L14" s="35">
        <f>L15+L16</f>
        <v>9087084</v>
      </c>
      <c r="M14" s="38">
        <f>L14</f>
        <v>9087084</v>
      </c>
      <c r="N14" s="47">
        <v>0</v>
      </c>
      <c r="O14" s="32">
        <v>0</v>
      </c>
      <c r="P14" s="32">
        <v>0</v>
      </c>
      <c r="Q14" s="45">
        <f t="shared" si="0"/>
        <v>9087084</v>
      </c>
    </row>
    <row r="15" spans="1:41" ht="18" customHeight="1" x14ac:dyDescent="0.25">
      <c r="A15" s="71"/>
      <c r="B15" s="66">
        <v>71955000</v>
      </c>
      <c r="C15" s="22" t="s">
        <v>5</v>
      </c>
      <c r="D15" s="22"/>
      <c r="E15" s="6"/>
      <c r="F15" s="42"/>
      <c r="G15" s="2"/>
      <c r="H15" s="34"/>
      <c r="I15" s="42"/>
      <c r="J15" s="61" t="s">
        <v>33</v>
      </c>
      <c r="K15" s="5">
        <v>10</v>
      </c>
      <c r="L15" s="35">
        <v>8896694</v>
      </c>
      <c r="M15" s="47">
        <f t="shared" ref="M15:M16" si="1">L15</f>
        <v>8896694</v>
      </c>
      <c r="N15" s="32"/>
      <c r="O15" s="32"/>
      <c r="P15" s="32"/>
      <c r="Q15" s="45">
        <f t="shared" si="0"/>
        <v>8896694</v>
      </c>
    </row>
    <row r="16" spans="1:41" s="51" customFormat="1" ht="18" customHeight="1" x14ac:dyDescent="0.25">
      <c r="A16" s="72"/>
      <c r="B16" s="66">
        <v>71955000</v>
      </c>
      <c r="C16" s="22" t="s">
        <v>5</v>
      </c>
      <c r="D16" s="8"/>
      <c r="E16" s="8"/>
      <c r="F16" s="44"/>
      <c r="G16" s="3"/>
      <c r="H16" s="36"/>
      <c r="I16" s="44"/>
      <c r="J16" s="24" t="s">
        <v>35</v>
      </c>
      <c r="K16" s="23">
        <v>21</v>
      </c>
      <c r="L16" s="47">
        <v>190390</v>
      </c>
      <c r="M16" s="47">
        <f t="shared" si="1"/>
        <v>190390</v>
      </c>
      <c r="N16" s="47"/>
      <c r="O16" s="47"/>
      <c r="P16" s="47"/>
      <c r="Q16" s="45">
        <f t="shared" si="0"/>
        <v>190390</v>
      </c>
    </row>
    <row r="17" spans="1:41" ht="18" customHeight="1" x14ac:dyDescent="0.25">
      <c r="A17" s="70">
        <v>2</v>
      </c>
      <c r="B17" s="66">
        <v>71955000</v>
      </c>
      <c r="C17" s="22" t="s">
        <v>5</v>
      </c>
      <c r="D17" s="22" t="s">
        <v>5</v>
      </c>
      <c r="E17" s="6" t="s">
        <v>24</v>
      </c>
      <c r="F17" s="42">
        <v>30</v>
      </c>
      <c r="G17" s="2" t="s">
        <v>20</v>
      </c>
      <c r="H17" s="34">
        <v>6591.4</v>
      </c>
      <c r="I17" s="42">
        <v>345</v>
      </c>
      <c r="J17" s="61" t="s">
        <v>31</v>
      </c>
      <c r="K17" s="66" t="s">
        <v>1</v>
      </c>
      <c r="L17" s="35">
        <f>L18+L19+L20</f>
        <v>21212021</v>
      </c>
      <c r="M17" s="38">
        <f>L17</f>
        <v>21212021</v>
      </c>
      <c r="N17" s="47">
        <v>0</v>
      </c>
      <c r="O17" s="32">
        <v>0</v>
      </c>
      <c r="P17" s="32">
        <v>0</v>
      </c>
      <c r="Q17" s="45">
        <f t="shared" si="0"/>
        <v>21212021</v>
      </c>
    </row>
    <row r="18" spans="1:41" ht="18" customHeight="1" x14ac:dyDescent="0.25">
      <c r="A18" s="71"/>
      <c r="B18" s="66">
        <v>71955000</v>
      </c>
      <c r="C18" s="22" t="s">
        <v>5</v>
      </c>
      <c r="D18" s="22"/>
      <c r="E18" s="6"/>
      <c r="F18" s="42"/>
      <c r="G18" s="2"/>
      <c r="H18" s="34"/>
      <c r="I18" s="42"/>
      <c r="J18" s="61" t="s">
        <v>33</v>
      </c>
      <c r="K18" s="5">
        <v>10</v>
      </c>
      <c r="L18" s="35">
        <v>13185893</v>
      </c>
      <c r="M18" s="47">
        <f t="shared" ref="M18:M20" si="2">L18</f>
        <v>13185893</v>
      </c>
      <c r="N18" s="32"/>
      <c r="O18" s="32"/>
      <c r="P18" s="32"/>
      <c r="Q18" s="45">
        <f t="shared" si="0"/>
        <v>13185893</v>
      </c>
    </row>
    <row r="19" spans="1:41" ht="18" customHeight="1" x14ac:dyDescent="0.25">
      <c r="A19" s="71"/>
      <c r="B19" s="66">
        <v>71955000</v>
      </c>
      <c r="C19" s="22" t="s">
        <v>5</v>
      </c>
      <c r="D19" s="22"/>
      <c r="E19" s="6"/>
      <c r="F19" s="42"/>
      <c r="G19" s="2"/>
      <c r="H19" s="34"/>
      <c r="I19" s="42"/>
      <c r="J19" s="11" t="s">
        <v>36</v>
      </c>
      <c r="K19" s="9" t="s">
        <v>3</v>
      </c>
      <c r="L19" s="35">
        <v>7581701</v>
      </c>
      <c r="M19" s="47">
        <f t="shared" si="2"/>
        <v>7581701</v>
      </c>
      <c r="N19" s="32"/>
      <c r="O19" s="32"/>
      <c r="P19" s="32"/>
      <c r="Q19" s="45">
        <f t="shared" si="0"/>
        <v>7581701</v>
      </c>
    </row>
    <row r="20" spans="1:41" s="51" customFormat="1" ht="18" customHeight="1" x14ac:dyDescent="0.25">
      <c r="A20" s="72"/>
      <c r="B20" s="66">
        <v>71955000</v>
      </c>
      <c r="C20" s="22" t="s">
        <v>5</v>
      </c>
      <c r="D20" s="8"/>
      <c r="E20" s="8"/>
      <c r="F20" s="44"/>
      <c r="G20" s="3"/>
      <c r="H20" s="36"/>
      <c r="I20" s="44"/>
      <c r="J20" s="24" t="s">
        <v>35</v>
      </c>
      <c r="K20" s="23">
        <v>21</v>
      </c>
      <c r="L20" s="47">
        <v>444427</v>
      </c>
      <c r="M20" s="47">
        <f t="shared" si="2"/>
        <v>444427</v>
      </c>
      <c r="N20" s="47"/>
      <c r="O20" s="47"/>
      <c r="P20" s="47"/>
      <c r="Q20" s="45">
        <f t="shared" si="0"/>
        <v>444427</v>
      </c>
    </row>
    <row r="21" spans="1:41" s="51" customFormat="1" ht="18" customHeight="1" x14ac:dyDescent="0.25">
      <c r="A21" s="70">
        <v>3</v>
      </c>
      <c r="B21" s="66">
        <v>71955000</v>
      </c>
      <c r="C21" s="22" t="s">
        <v>5</v>
      </c>
      <c r="D21" s="22" t="s">
        <v>5</v>
      </c>
      <c r="E21" s="6" t="s">
        <v>23</v>
      </c>
      <c r="F21" s="42">
        <v>8</v>
      </c>
      <c r="G21" s="2" t="s">
        <v>20</v>
      </c>
      <c r="H21" s="34">
        <v>1400.3</v>
      </c>
      <c r="I21" s="42">
        <v>76</v>
      </c>
      <c r="J21" s="61" t="s">
        <v>31</v>
      </c>
      <c r="K21" s="66" t="s">
        <v>1</v>
      </c>
      <c r="L21" s="35">
        <f>L22+L23+L24</f>
        <v>9785698</v>
      </c>
      <c r="M21" s="38">
        <f>L21</f>
        <v>9785698</v>
      </c>
      <c r="N21" s="47"/>
      <c r="O21" s="32">
        <v>0</v>
      </c>
      <c r="P21" s="32">
        <v>0</v>
      </c>
      <c r="Q21" s="45">
        <f t="shared" si="0"/>
        <v>9785698</v>
      </c>
    </row>
    <row r="22" spans="1:41" s="51" customFormat="1" ht="18" customHeight="1" x14ac:dyDescent="0.25">
      <c r="A22" s="71"/>
      <c r="B22" s="66">
        <v>71955000</v>
      </c>
      <c r="C22" s="22" t="s">
        <v>5</v>
      </c>
      <c r="D22" s="22"/>
      <c r="E22" s="6"/>
      <c r="F22" s="42"/>
      <c r="G22" s="2"/>
      <c r="H22" s="34"/>
      <c r="I22" s="42"/>
      <c r="J22" s="61" t="s">
        <v>33</v>
      </c>
      <c r="K22" s="5">
        <v>10</v>
      </c>
      <c r="L22" s="35">
        <v>3907800</v>
      </c>
      <c r="M22" s="47">
        <f t="shared" ref="M22:M24" si="3">L22</f>
        <v>3907800</v>
      </c>
      <c r="N22" s="32"/>
      <c r="O22" s="32"/>
      <c r="P22" s="32"/>
      <c r="Q22" s="45">
        <f t="shared" si="0"/>
        <v>3907800</v>
      </c>
    </row>
    <row r="23" spans="1:41" s="51" customFormat="1" ht="18" customHeight="1" x14ac:dyDescent="0.25">
      <c r="A23" s="71"/>
      <c r="B23" s="66">
        <v>71955000</v>
      </c>
      <c r="C23" s="22" t="s">
        <v>5</v>
      </c>
      <c r="D23" s="22"/>
      <c r="E23" s="6"/>
      <c r="F23" s="42"/>
      <c r="G23" s="2"/>
      <c r="H23" s="34"/>
      <c r="I23" s="42"/>
      <c r="J23" s="11" t="s">
        <v>36</v>
      </c>
      <c r="K23" s="9" t="s">
        <v>3</v>
      </c>
      <c r="L23" s="35">
        <v>5672871</v>
      </c>
      <c r="M23" s="47">
        <f t="shared" si="3"/>
        <v>5672871</v>
      </c>
      <c r="N23" s="32"/>
      <c r="O23" s="32"/>
      <c r="P23" s="32"/>
      <c r="Q23" s="45">
        <f t="shared" si="0"/>
        <v>5672871</v>
      </c>
    </row>
    <row r="24" spans="1:41" s="51" customFormat="1" ht="18" customHeight="1" x14ac:dyDescent="0.25">
      <c r="A24" s="72"/>
      <c r="B24" s="66">
        <v>71955000</v>
      </c>
      <c r="C24" s="22" t="s">
        <v>5</v>
      </c>
      <c r="D24" s="8"/>
      <c r="E24" s="8"/>
      <c r="F24" s="44"/>
      <c r="G24" s="3"/>
      <c r="H24" s="36"/>
      <c r="I24" s="44"/>
      <c r="J24" s="24" t="s">
        <v>35</v>
      </c>
      <c r="K24" s="23">
        <v>21</v>
      </c>
      <c r="L24" s="47">
        <v>205027</v>
      </c>
      <c r="M24" s="47">
        <f t="shared" si="3"/>
        <v>205027</v>
      </c>
      <c r="N24" s="47"/>
      <c r="O24" s="47"/>
      <c r="P24" s="47"/>
      <c r="Q24" s="45">
        <f t="shared" si="0"/>
        <v>205027</v>
      </c>
    </row>
    <row r="25" spans="1:41" s="54" customFormat="1" ht="18" customHeight="1" x14ac:dyDescent="0.25">
      <c r="A25" s="70">
        <v>4</v>
      </c>
      <c r="B25" s="66">
        <v>71955000</v>
      </c>
      <c r="C25" s="22" t="s">
        <v>5</v>
      </c>
      <c r="D25" s="22" t="s">
        <v>5</v>
      </c>
      <c r="E25" s="6" t="s">
        <v>23</v>
      </c>
      <c r="F25" s="42">
        <v>15</v>
      </c>
      <c r="G25" s="2" t="s">
        <v>20</v>
      </c>
      <c r="H25" s="34">
        <v>2441.1999999999998</v>
      </c>
      <c r="I25" s="42">
        <v>99</v>
      </c>
      <c r="J25" s="61" t="s">
        <v>31</v>
      </c>
      <c r="K25" s="66" t="s">
        <v>1</v>
      </c>
      <c r="L25" s="35">
        <f>L26+L27+L28</f>
        <v>1462657</v>
      </c>
      <c r="M25" s="38">
        <f>L25</f>
        <v>1462657</v>
      </c>
      <c r="N25" s="47">
        <v>0</v>
      </c>
      <c r="O25" s="32">
        <v>0</v>
      </c>
      <c r="P25" s="32">
        <v>0</v>
      </c>
      <c r="Q25" s="45">
        <f t="shared" si="0"/>
        <v>1462657</v>
      </c>
    </row>
    <row r="26" spans="1:41" s="56" customFormat="1" ht="19.5" customHeight="1" x14ac:dyDescent="0.3">
      <c r="A26" s="71"/>
      <c r="B26" s="66">
        <v>71955000</v>
      </c>
      <c r="C26" s="25" t="s">
        <v>5</v>
      </c>
      <c r="D26" s="4"/>
      <c r="E26" s="4"/>
      <c r="F26" s="43"/>
      <c r="G26" s="21"/>
      <c r="H26" s="33"/>
      <c r="I26" s="26"/>
      <c r="J26" s="4" t="s">
        <v>49</v>
      </c>
      <c r="K26" s="9" t="s">
        <v>47</v>
      </c>
      <c r="L26" s="38">
        <v>10000</v>
      </c>
      <c r="M26" s="47">
        <f t="shared" ref="M26:M28" si="4">L26</f>
        <v>10000</v>
      </c>
      <c r="N26" s="45"/>
      <c r="O26" s="45"/>
      <c r="P26" s="45"/>
      <c r="Q26" s="45">
        <f t="shared" si="0"/>
        <v>10000</v>
      </c>
      <c r="R26" s="53"/>
      <c r="S26" s="53"/>
      <c r="T26" s="53"/>
      <c r="U26" s="54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5"/>
      <c r="AM26" s="53"/>
      <c r="AN26" s="53"/>
      <c r="AO26" s="53"/>
    </row>
    <row r="27" spans="1:41" s="54" customFormat="1" ht="18" customHeight="1" x14ac:dyDescent="0.25">
      <c r="A27" s="71"/>
      <c r="B27" s="66">
        <v>71955000</v>
      </c>
      <c r="C27" s="22" t="s">
        <v>5</v>
      </c>
      <c r="D27" s="22"/>
      <c r="E27" s="6"/>
      <c r="F27" s="42"/>
      <c r="G27" s="2"/>
      <c r="H27" s="34"/>
      <c r="I27" s="42"/>
      <c r="J27" s="11" t="s">
        <v>36</v>
      </c>
      <c r="K27" s="9" t="s">
        <v>3</v>
      </c>
      <c r="L27" s="35">
        <v>1422221</v>
      </c>
      <c r="M27" s="47">
        <f t="shared" si="4"/>
        <v>1422221</v>
      </c>
      <c r="N27" s="32"/>
      <c r="O27" s="32"/>
      <c r="P27" s="32"/>
      <c r="Q27" s="45">
        <f t="shared" si="0"/>
        <v>1422221</v>
      </c>
    </row>
    <row r="28" spans="1:41" s="54" customFormat="1" ht="18" customHeight="1" x14ac:dyDescent="0.25">
      <c r="A28" s="72"/>
      <c r="B28" s="66">
        <v>71955000</v>
      </c>
      <c r="C28" s="22" t="s">
        <v>5</v>
      </c>
      <c r="D28" s="8"/>
      <c r="E28" s="8"/>
      <c r="F28" s="44"/>
      <c r="G28" s="3"/>
      <c r="H28" s="36"/>
      <c r="I28" s="44"/>
      <c r="J28" s="24" t="s">
        <v>35</v>
      </c>
      <c r="K28" s="23">
        <v>21</v>
      </c>
      <c r="L28" s="47">
        <v>30436</v>
      </c>
      <c r="M28" s="47">
        <f t="shared" si="4"/>
        <v>30436</v>
      </c>
      <c r="N28" s="47"/>
      <c r="O28" s="47"/>
      <c r="P28" s="47"/>
      <c r="Q28" s="45">
        <f t="shared" si="0"/>
        <v>30436</v>
      </c>
    </row>
    <row r="29" spans="1:41" s="54" customFormat="1" ht="18" customHeight="1" x14ac:dyDescent="0.25">
      <c r="A29" s="70">
        <v>5</v>
      </c>
      <c r="B29" s="66">
        <v>71955000</v>
      </c>
      <c r="C29" s="22" t="s">
        <v>5</v>
      </c>
      <c r="D29" s="22" t="s">
        <v>5</v>
      </c>
      <c r="E29" s="61" t="s">
        <v>48</v>
      </c>
      <c r="F29" s="42">
        <v>4</v>
      </c>
      <c r="G29" s="2" t="s">
        <v>20</v>
      </c>
      <c r="H29" s="34">
        <v>3288.17</v>
      </c>
      <c r="I29" s="42">
        <v>192</v>
      </c>
      <c r="J29" s="61" t="s">
        <v>31</v>
      </c>
      <c r="K29" s="66" t="s">
        <v>1</v>
      </c>
      <c r="L29" s="35">
        <f>L30+L31+L32</f>
        <v>1925820</v>
      </c>
      <c r="M29" s="38">
        <f>L29</f>
        <v>1925820</v>
      </c>
      <c r="N29" s="47">
        <v>0</v>
      </c>
      <c r="O29" s="32">
        <v>0</v>
      </c>
      <c r="P29" s="32">
        <v>0</v>
      </c>
      <c r="Q29" s="45">
        <f t="shared" si="0"/>
        <v>1925820</v>
      </c>
    </row>
    <row r="30" spans="1:41" s="56" customFormat="1" ht="19.5" customHeight="1" x14ac:dyDescent="0.3">
      <c r="A30" s="71"/>
      <c r="B30" s="66">
        <v>71955000</v>
      </c>
      <c r="C30" s="25" t="s">
        <v>5</v>
      </c>
      <c r="D30" s="4"/>
      <c r="E30" s="4"/>
      <c r="F30" s="43"/>
      <c r="G30" s="21"/>
      <c r="H30" s="33"/>
      <c r="I30" s="26"/>
      <c r="J30" s="4" t="s">
        <v>49</v>
      </c>
      <c r="K30" s="9" t="s">
        <v>47</v>
      </c>
      <c r="L30" s="38">
        <v>10000</v>
      </c>
      <c r="M30" s="47">
        <f t="shared" ref="M30:M32" si="5">L30</f>
        <v>10000</v>
      </c>
      <c r="N30" s="45"/>
      <c r="O30" s="45"/>
      <c r="P30" s="45"/>
      <c r="Q30" s="45">
        <f t="shared" si="0"/>
        <v>10000</v>
      </c>
      <c r="R30" s="53"/>
      <c r="S30" s="53"/>
      <c r="T30" s="53"/>
      <c r="U30" s="54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5"/>
      <c r="AM30" s="53"/>
      <c r="AN30" s="53"/>
      <c r="AO30" s="53"/>
    </row>
    <row r="31" spans="1:41" s="54" customFormat="1" ht="18" customHeight="1" x14ac:dyDescent="0.25">
      <c r="A31" s="71"/>
      <c r="B31" s="66">
        <v>71955000</v>
      </c>
      <c r="C31" s="22" t="s">
        <v>5</v>
      </c>
      <c r="D31" s="22"/>
      <c r="E31" s="6"/>
      <c r="F31" s="42"/>
      <c r="G31" s="2"/>
      <c r="H31" s="34"/>
      <c r="I31" s="42"/>
      <c r="J31" s="11" t="s">
        <v>36</v>
      </c>
      <c r="K31" s="9" t="s">
        <v>3</v>
      </c>
      <c r="L31" s="35">
        <v>1875680</v>
      </c>
      <c r="M31" s="47">
        <f t="shared" si="5"/>
        <v>1875680</v>
      </c>
      <c r="N31" s="32"/>
      <c r="O31" s="32"/>
      <c r="P31" s="32"/>
      <c r="Q31" s="45">
        <f t="shared" si="0"/>
        <v>1875680</v>
      </c>
    </row>
    <row r="32" spans="1:41" s="54" customFormat="1" ht="18" customHeight="1" x14ac:dyDescent="0.25">
      <c r="A32" s="72"/>
      <c r="B32" s="66">
        <v>71955000</v>
      </c>
      <c r="C32" s="22" t="s">
        <v>5</v>
      </c>
      <c r="D32" s="8"/>
      <c r="E32" s="8"/>
      <c r="F32" s="44"/>
      <c r="G32" s="3"/>
      <c r="H32" s="36"/>
      <c r="I32" s="44"/>
      <c r="J32" s="24" t="s">
        <v>35</v>
      </c>
      <c r="K32" s="23">
        <v>21</v>
      </c>
      <c r="L32" s="47">
        <v>40140</v>
      </c>
      <c r="M32" s="47">
        <f t="shared" si="5"/>
        <v>40140</v>
      </c>
      <c r="N32" s="47"/>
      <c r="O32" s="47"/>
      <c r="P32" s="47"/>
      <c r="Q32" s="45">
        <f t="shared" si="0"/>
        <v>40140</v>
      </c>
    </row>
    <row r="33" spans="1:17" ht="18" customHeight="1" x14ac:dyDescent="0.25">
      <c r="A33" s="70">
        <v>6</v>
      </c>
      <c r="B33" s="66">
        <v>71955000</v>
      </c>
      <c r="C33" s="22" t="s">
        <v>5</v>
      </c>
      <c r="D33" s="22" t="s">
        <v>5</v>
      </c>
      <c r="E33" s="6" t="s">
        <v>30</v>
      </c>
      <c r="F33" s="42">
        <v>20</v>
      </c>
      <c r="G33" s="2" t="s">
        <v>20</v>
      </c>
      <c r="H33" s="34">
        <v>983.7</v>
      </c>
      <c r="I33" s="42">
        <v>51</v>
      </c>
      <c r="J33" s="61" t="s">
        <v>31</v>
      </c>
      <c r="K33" s="66" t="s">
        <v>1</v>
      </c>
      <c r="L33" s="35">
        <f>L34+L35+L36+L37+L38+L39+L40</f>
        <v>7071026</v>
      </c>
      <c r="M33" s="38">
        <f>L33</f>
        <v>7071026</v>
      </c>
      <c r="N33" s="47">
        <v>0</v>
      </c>
      <c r="O33" s="32">
        <v>0</v>
      </c>
      <c r="P33" s="32">
        <v>0</v>
      </c>
      <c r="Q33" s="45">
        <f t="shared" si="0"/>
        <v>7071026</v>
      </c>
    </row>
    <row r="34" spans="1:17" ht="18" customHeight="1" x14ac:dyDescent="0.25">
      <c r="A34" s="71"/>
      <c r="B34" s="66">
        <v>71955000</v>
      </c>
      <c r="C34" s="22" t="s">
        <v>5</v>
      </c>
      <c r="D34" s="22"/>
      <c r="E34" s="6"/>
      <c r="F34" s="42"/>
      <c r="G34" s="2"/>
      <c r="H34" s="34"/>
      <c r="I34" s="42"/>
      <c r="J34" s="61" t="s">
        <v>33</v>
      </c>
      <c r="K34" s="5">
        <v>10</v>
      </c>
      <c r="L34" s="35">
        <v>1714793</v>
      </c>
      <c r="M34" s="47">
        <f t="shared" ref="M34:M40" si="6">L34</f>
        <v>1714793</v>
      </c>
      <c r="N34" s="32"/>
      <c r="O34" s="32"/>
      <c r="P34" s="32"/>
      <c r="Q34" s="45">
        <f t="shared" si="0"/>
        <v>1714793</v>
      </c>
    </row>
    <row r="35" spans="1:17" ht="18" customHeight="1" x14ac:dyDescent="0.25">
      <c r="A35" s="71"/>
      <c r="B35" s="66">
        <v>71955000</v>
      </c>
      <c r="C35" s="22" t="s">
        <v>5</v>
      </c>
      <c r="D35" s="22"/>
      <c r="E35" s="6"/>
      <c r="F35" s="42"/>
      <c r="G35" s="2"/>
      <c r="H35" s="34"/>
      <c r="I35" s="42"/>
      <c r="J35" s="11" t="s">
        <v>36</v>
      </c>
      <c r="K35" s="9" t="s">
        <v>3</v>
      </c>
      <c r="L35" s="35">
        <v>3751248</v>
      </c>
      <c r="M35" s="47">
        <f t="shared" si="6"/>
        <v>3751248</v>
      </c>
      <c r="N35" s="32"/>
      <c r="O35" s="32"/>
      <c r="P35" s="32"/>
      <c r="Q35" s="45">
        <f t="shared" si="0"/>
        <v>3751248</v>
      </c>
    </row>
    <row r="36" spans="1:17" ht="31.5" customHeight="1" x14ac:dyDescent="0.25">
      <c r="A36" s="71"/>
      <c r="B36" s="66">
        <v>71955000</v>
      </c>
      <c r="C36" s="22" t="s">
        <v>5</v>
      </c>
      <c r="D36" s="22"/>
      <c r="E36" s="6"/>
      <c r="F36" s="42"/>
      <c r="G36" s="2"/>
      <c r="H36" s="34"/>
      <c r="I36" s="42"/>
      <c r="J36" s="12" t="s">
        <v>39</v>
      </c>
      <c r="K36" s="10" t="s">
        <v>2</v>
      </c>
      <c r="L36" s="35">
        <v>683579</v>
      </c>
      <c r="M36" s="47">
        <f t="shared" si="6"/>
        <v>683579</v>
      </c>
      <c r="N36" s="32"/>
      <c r="O36" s="32"/>
      <c r="P36" s="32"/>
      <c r="Q36" s="45">
        <f t="shared" si="0"/>
        <v>683579</v>
      </c>
    </row>
    <row r="37" spans="1:17" s="54" customFormat="1" ht="31.5" customHeight="1" x14ac:dyDescent="0.25">
      <c r="A37" s="71"/>
      <c r="B37" s="66">
        <v>71955000</v>
      </c>
      <c r="C37" s="22" t="s">
        <v>5</v>
      </c>
      <c r="D37" s="22"/>
      <c r="E37" s="6"/>
      <c r="F37" s="42"/>
      <c r="G37" s="2"/>
      <c r="H37" s="34"/>
      <c r="I37" s="42"/>
      <c r="J37" s="12" t="s">
        <v>40</v>
      </c>
      <c r="K37" s="10" t="s">
        <v>41</v>
      </c>
      <c r="L37" s="35">
        <v>105172</v>
      </c>
      <c r="M37" s="35">
        <f>L37</f>
        <v>105172</v>
      </c>
      <c r="N37" s="32"/>
      <c r="O37" s="32"/>
      <c r="P37" s="32"/>
      <c r="Q37" s="45">
        <f t="shared" si="0"/>
        <v>105172</v>
      </c>
    </row>
    <row r="38" spans="1:17" ht="30.75" customHeight="1" x14ac:dyDescent="0.25">
      <c r="A38" s="71"/>
      <c r="B38" s="66">
        <v>71955000</v>
      </c>
      <c r="C38" s="22" t="s">
        <v>5</v>
      </c>
      <c r="D38" s="22"/>
      <c r="E38" s="6"/>
      <c r="F38" s="42"/>
      <c r="G38" s="2"/>
      <c r="H38" s="34"/>
      <c r="I38" s="42"/>
      <c r="J38" s="4" t="s">
        <v>34</v>
      </c>
      <c r="K38" s="9" t="s">
        <v>4</v>
      </c>
      <c r="L38" s="35">
        <v>431257</v>
      </c>
      <c r="M38" s="47">
        <f t="shared" si="6"/>
        <v>431257</v>
      </c>
      <c r="N38" s="32"/>
      <c r="O38" s="32"/>
      <c r="P38" s="32"/>
      <c r="Q38" s="45">
        <f t="shared" si="0"/>
        <v>431257</v>
      </c>
    </row>
    <row r="39" spans="1:17" ht="31.5" customHeight="1" x14ac:dyDescent="0.25">
      <c r="A39" s="71"/>
      <c r="B39" s="66">
        <v>71955000</v>
      </c>
      <c r="C39" s="22" t="s">
        <v>5</v>
      </c>
      <c r="D39" s="22"/>
      <c r="E39" s="6"/>
      <c r="F39" s="42"/>
      <c r="G39" s="2"/>
      <c r="H39" s="34"/>
      <c r="I39" s="42"/>
      <c r="J39" s="12" t="s">
        <v>37</v>
      </c>
      <c r="K39" s="10" t="s">
        <v>0</v>
      </c>
      <c r="L39" s="35">
        <v>236827</v>
      </c>
      <c r="M39" s="47">
        <f t="shared" si="6"/>
        <v>236827</v>
      </c>
      <c r="N39" s="32"/>
      <c r="O39" s="32"/>
      <c r="P39" s="32"/>
      <c r="Q39" s="45">
        <f t="shared" si="0"/>
        <v>236827</v>
      </c>
    </row>
    <row r="40" spans="1:17" s="51" customFormat="1" ht="18" customHeight="1" x14ac:dyDescent="0.25">
      <c r="A40" s="72"/>
      <c r="B40" s="66">
        <v>71955000</v>
      </c>
      <c r="C40" s="22" t="s">
        <v>5</v>
      </c>
      <c r="D40" s="8"/>
      <c r="E40" s="8"/>
      <c r="F40" s="44"/>
      <c r="G40" s="3"/>
      <c r="H40" s="36"/>
      <c r="I40" s="44"/>
      <c r="J40" s="24" t="s">
        <v>35</v>
      </c>
      <c r="K40" s="23">
        <v>21</v>
      </c>
      <c r="L40" s="47">
        <v>148150</v>
      </c>
      <c r="M40" s="47">
        <f t="shared" si="6"/>
        <v>148150</v>
      </c>
      <c r="N40" s="47"/>
      <c r="O40" s="47"/>
      <c r="P40" s="47"/>
      <c r="Q40" s="45">
        <f t="shared" si="0"/>
        <v>148150</v>
      </c>
    </row>
    <row r="41" spans="1:17" ht="18" customHeight="1" x14ac:dyDescent="0.25">
      <c r="A41" s="70">
        <v>7</v>
      </c>
      <c r="B41" s="66">
        <v>71955000</v>
      </c>
      <c r="C41" s="22" t="s">
        <v>5</v>
      </c>
      <c r="D41" s="22" t="s">
        <v>5</v>
      </c>
      <c r="E41" s="6" t="s">
        <v>6</v>
      </c>
      <c r="F41" s="42">
        <v>67</v>
      </c>
      <c r="G41" s="2" t="s">
        <v>20</v>
      </c>
      <c r="H41" s="34">
        <v>988.2</v>
      </c>
      <c r="I41" s="42">
        <v>58</v>
      </c>
      <c r="J41" s="61" t="s">
        <v>31</v>
      </c>
      <c r="K41" s="66" t="s">
        <v>1</v>
      </c>
      <c r="L41" s="35">
        <f>L42+L43+L44+L45+L46+L47+L48</f>
        <v>7190511</v>
      </c>
      <c r="M41" s="38">
        <f>L41</f>
        <v>7190511</v>
      </c>
      <c r="N41" s="47">
        <v>0</v>
      </c>
      <c r="O41" s="32">
        <v>0</v>
      </c>
      <c r="P41" s="32">
        <v>0</v>
      </c>
      <c r="Q41" s="45">
        <f t="shared" si="0"/>
        <v>7190511</v>
      </c>
    </row>
    <row r="42" spans="1:17" ht="18" customHeight="1" x14ac:dyDescent="0.25">
      <c r="A42" s="71"/>
      <c r="B42" s="66">
        <v>71955000</v>
      </c>
      <c r="C42" s="22" t="s">
        <v>5</v>
      </c>
      <c r="D42" s="22"/>
      <c r="E42" s="6"/>
      <c r="F42" s="42"/>
      <c r="G42" s="2"/>
      <c r="H42" s="34"/>
      <c r="I42" s="42"/>
      <c r="J42" s="61" t="s">
        <v>33</v>
      </c>
      <c r="K42" s="5">
        <v>10</v>
      </c>
      <c r="L42" s="35">
        <v>1787454</v>
      </c>
      <c r="M42" s="47">
        <f t="shared" ref="M42:M48" si="7">L42</f>
        <v>1787454</v>
      </c>
      <c r="N42" s="32"/>
      <c r="O42" s="32"/>
      <c r="P42" s="32"/>
      <c r="Q42" s="45">
        <f t="shared" si="0"/>
        <v>1787454</v>
      </c>
    </row>
    <row r="43" spans="1:17" ht="18" customHeight="1" x14ac:dyDescent="0.25">
      <c r="A43" s="71"/>
      <c r="B43" s="66">
        <v>71955000</v>
      </c>
      <c r="C43" s="22" t="s">
        <v>5</v>
      </c>
      <c r="D43" s="22"/>
      <c r="E43" s="6"/>
      <c r="F43" s="42"/>
      <c r="G43" s="2"/>
      <c r="H43" s="34"/>
      <c r="I43" s="42"/>
      <c r="J43" s="11" t="s">
        <v>36</v>
      </c>
      <c r="K43" s="9" t="s">
        <v>3</v>
      </c>
      <c r="L43" s="35">
        <v>3753753</v>
      </c>
      <c r="M43" s="47">
        <f t="shared" si="7"/>
        <v>3753753</v>
      </c>
      <c r="N43" s="32"/>
      <c r="O43" s="32"/>
      <c r="P43" s="32"/>
      <c r="Q43" s="45">
        <f t="shared" si="0"/>
        <v>3753753</v>
      </c>
    </row>
    <row r="44" spans="1:17" ht="31.5" customHeight="1" x14ac:dyDescent="0.25">
      <c r="A44" s="71"/>
      <c r="B44" s="66">
        <v>71955000</v>
      </c>
      <c r="C44" s="22" t="s">
        <v>5</v>
      </c>
      <c r="D44" s="22"/>
      <c r="E44" s="6"/>
      <c r="F44" s="42"/>
      <c r="G44" s="2"/>
      <c r="H44" s="34"/>
      <c r="I44" s="42"/>
      <c r="J44" s="12" t="s">
        <v>39</v>
      </c>
      <c r="K44" s="10" t="s">
        <v>2</v>
      </c>
      <c r="L44" s="35">
        <v>638387</v>
      </c>
      <c r="M44" s="47">
        <f t="shared" si="7"/>
        <v>638387</v>
      </c>
      <c r="N44" s="32"/>
      <c r="O44" s="32"/>
      <c r="P44" s="32"/>
      <c r="Q44" s="45">
        <f t="shared" si="0"/>
        <v>638387</v>
      </c>
    </row>
    <row r="45" spans="1:17" s="54" customFormat="1" ht="31.5" customHeight="1" x14ac:dyDescent="0.25">
      <c r="A45" s="71"/>
      <c r="B45" s="66">
        <v>71955000</v>
      </c>
      <c r="C45" s="22" t="s">
        <v>5</v>
      </c>
      <c r="D45" s="22"/>
      <c r="E45" s="6"/>
      <c r="F45" s="42"/>
      <c r="G45" s="2"/>
      <c r="H45" s="34"/>
      <c r="I45" s="42"/>
      <c r="J45" s="12" t="s">
        <v>40</v>
      </c>
      <c r="K45" s="10" t="s">
        <v>41</v>
      </c>
      <c r="L45" s="35">
        <v>128939</v>
      </c>
      <c r="M45" s="35">
        <f>L45</f>
        <v>128939</v>
      </c>
      <c r="N45" s="32"/>
      <c r="O45" s="32"/>
      <c r="P45" s="32"/>
      <c r="Q45" s="45">
        <f t="shared" si="0"/>
        <v>128939</v>
      </c>
    </row>
    <row r="46" spans="1:17" ht="30.75" customHeight="1" x14ac:dyDescent="0.25">
      <c r="A46" s="71"/>
      <c r="B46" s="66">
        <v>71955000</v>
      </c>
      <c r="C46" s="22" t="s">
        <v>5</v>
      </c>
      <c r="D46" s="22"/>
      <c r="E46" s="6"/>
      <c r="F46" s="42"/>
      <c r="G46" s="2"/>
      <c r="H46" s="34"/>
      <c r="I46" s="42"/>
      <c r="J46" s="4" t="s">
        <v>34</v>
      </c>
      <c r="K46" s="9" t="s">
        <v>4</v>
      </c>
      <c r="L46" s="35">
        <v>472240</v>
      </c>
      <c r="M46" s="47">
        <f t="shared" si="7"/>
        <v>472240</v>
      </c>
      <c r="N46" s="32"/>
      <c r="O46" s="32"/>
      <c r="P46" s="32"/>
      <c r="Q46" s="45">
        <f t="shared" si="0"/>
        <v>472240</v>
      </c>
    </row>
    <row r="47" spans="1:17" ht="31.5" customHeight="1" x14ac:dyDescent="0.25">
      <c r="A47" s="71"/>
      <c r="B47" s="66">
        <v>71955000</v>
      </c>
      <c r="C47" s="22" t="s">
        <v>5</v>
      </c>
      <c r="D47" s="22"/>
      <c r="E47" s="6"/>
      <c r="F47" s="42"/>
      <c r="G47" s="2"/>
      <c r="H47" s="34"/>
      <c r="I47" s="42"/>
      <c r="J47" s="12" t="s">
        <v>37</v>
      </c>
      <c r="K47" s="10" t="s">
        <v>0</v>
      </c>
      <c r="L47" s="35">
        <v>259085</v>
      </c>
      <c r="M47" s="47">
        <f t="shared" si="7"/>
        <v>259085</v>
      </c>
      <c r="N47" s="32"/>
      <c r="O47" s="32"/>
      <c r="P47" s="32"/>
      <c r="Q47" s="45">
        <f t="shared" si="0"/>
        <v>259085</v>
      </c>
    </row>
    <row r="48" spans="1:17" s="51" customFormat="1" ht="18" customHeight="1" x14ac:dyDescent="0.25">
      <c r="A48" s="72"/>
      <c r="B48" s="66">
        <v>71955000</v>
      </c>
      <c r="C48" s="22" t="s">
        <v>5</v>
      </c>
      <c r="D48" s="8"/>
      <c r="E48" s="8"/>
      <c r="F48" s="44"/>
      <c r="G48" s="3"/>
      <c r="H48" s="36"/>
      <c r="I48" s="44"/>
      <c r="J48" s="24" t="s">
        <v>35</v>
      </c>
      <c r="K48" s="23">
        <v>21</v>
      </c>
      <c r="L48" s="47">
        <v>150653</v>
      </c>
      <c r="M48" s="47">
        <f t="shared" si="7"/>
        <v>150653</v>
      </c>
      <c r="N48" s="47"/>
      <c r="O48" s="47"/>
      <c r="P48" s="47"/>
      <c r="Q48" s="45">
        <f t="shared" si="0"/>
        <v>150653</v>
      </c>
    </row>
    <row r="49" spans="1:17" s="51" customFormat="1" ht="18" customHeight="1" x14ac:dyDescent="0.25">
      <c r="A49" s="70">
        <v>8</v>
      </c>
      <c r="B49" s="66">
        <v>71955000</v>
      </c>
      <c r="C49" s="22" t="s">
        <v>5</v>
      </c>
      <c r="D49" s="22" t="s">
        <v>5</v>
      </c>
      <c r="E49" s="6" t="s">
        <v>22</v>
      </c>
      <c r="F49" s="42">
        <v>9</v>
      </c>
      <c r="G49" s="2" t="s">
        <v>20</v>
      </c>
      <c r="H49" s="34">
        <v>3290.4</v>
      </c>
      <c r="I49" s="42">
        <v>181</v>
      </c>
      <c r="J49" s="61" t="s">
        <v>31</v>
      </c>
      <c r="K49" s="66" t="s">
        <v>1</v>
      </c>
      <c r="L49" s="35">
        <f>L50+L51+L52+L53+L54</f>
        <v>6254065</v>
      </c>
      <c r="M49" s="38">
        <f>L49</f>
        <v>6254065</v>
      </c>
      <c r="N49" s="47"/>
      <c r="O49" s="32">
        <v>0</v>
      </c>
      <c r="P49" s="32">
        <v>0</v>
      </c>
      <c r="Q49" s="45">
        <f t="shared" si="0"/>
        <v>6254065</v>
      </c>
    </row>
    <row r="50" spans="1:17" s="51" customFormat="1" ht="18" customHeight="1" x14ac:dyDescent="0.25">
      <c r="A50" s="71"/>
      <c r="B50" s="66">
        <v>71955000</v>
      </c>
      <c r="C50" s="22" t="s">
        <v>5</v>
      </c>
      <c r="D50" s="22"/>
      <c r="E50" s="6"/>
      <c r="F50" s="42"/>
      <c r="G50" s="2"/>
      <c r="H50" s="34"/>
      <c r="I50" s="42"/>
      <c r="J50" s="61" t="s">
        <v>33</v>
      </c>
      <c r="K50" s="5">
        <v>10</v>
      </c>
      <c r="L50" s="35">
        <v>2809794</v>
      </c>
      <c r="M50" s="47">
        <f t="shared" ref="M50:M54" si="8">L50</f>
        <v>2809794</v>
      </c>
      <c r="N50" s="32"/>
      <c r="O50" s="32"/>
      <c r="P50" s="32"/>
      <c r="Q50" s="45">
        <f t="shared" si="0"/>
        <v>2809794</v>
      </c>
    </row>
    <row r="51" spans="1:17" s="51" customFormat="1" ht="18" customHeight="1" x14ac:dyDescent="0.25">
      <c r="A51" s="71"/>
      <c r="B51" s="66">
        <v>71955000</v>
      </c>
      <c r="C51" s="22" t="s">
        <v>5</v>
      </c>
      <c r="D51" s="22"/>
      <c r="E51" s="6"/>
      <c r="F51" s="42"/>
      <c r="G51" s="2"/>
      <c r="H51" s="34"/>
      <c r="I51" s="42"/>
      <c r="J51" s="11" t="s">
        <v>36</v>
      </c>
      <c r="K51" s="9" t="s">
        <v>3</v>
      </c>
      <c r="L51" s="35">
        <v>2556661</v>
      </c>
      <c r="M51" s="47">
        <f t="shared" si="8"/>
        <v>2556661</v>
      </c>
      <c r="N51" s="32"/>
      <c r="O51" s="32"/>
      <c r="P51" s="32"/>
      <c r="Q51" s="45">
        <f t="shared" si="0"/>
        <v>2556661</v>
      </c>
    </row>
    <row r="52" spans="1:17" s="51" customFormat="1" ht="30.75" customHeight="1" x14ac:dyDescent="0.25">
      <c r="A52" s="71"/>
      <c r="B52" s="66">
        <v>71955000</v>
      </c>
      <c r="C52" s="22" t="s">
        <v>5</v>
      </c>
      <c r="D52" s="22"/>
      <c r="E52" s="6"/>
      <c r="F52" s="42"/>
      <c r="G52" s="2"/>
      <c r="H52" s="34"/>
      <c r="I52" s="42"/>
      <c r="J52" s="4" t="s">
        <v>34</v>
      </c>
      <c r="K52" s="9" t="s">
        <v>4</v>
      </c>
      <c r="L52" s="35">
        <v>520328</v>
      </c>
      <c r="M52" s="47">
        <f t="shared" si="8"/>
        <v>520328</v>
      </c>
      <c r="N52" s="32"/>
      <c r="O52" s="32"/>
      <c r="P52" s="32"/>
      <c r="Q52" s="45">
        <f t="shared" ref="Q52:Q117" si="9">M52+N52+O52+P52</f>
        <v>520328</v>
      </c>
    </row>
    <row r="53" spans="1:17" s="51" customFormat="1" ht="31.5" customHeight="1" x14ac:dyDescent="0.25">
      <c r="A53" s="71"/>
      <c r="B53" s="66">
        <v>71955000</v>
      </c>
      <c r="C53" s="22" t="s">
        <v>5</v>
      </c>
      <c r="D53" s="22"/>
      <c r="E53" s="6"/>
      <c r="F53" s="42"/>
      <c r="G53" s="2"/>
      <c r="H53" s="34"/>
      <c r="I53" s="42"/>
      <c r="J53" s="12" t="s">
        <v>37</v>
      </c>
      <c r="K53" s="10" t="s">
        <v>0</v>
      </c>
      <c r="L53" s="35">
        <v>236249</v>
      </c>
      <c r="M53" s="47">
        <f t="shared" si="8"/>
        <v>236249</v>
      </c>
      <c r="N53" s="32"/>
      <c r="O53" s="32"/>
      <c r="P53" s="32"/>
      <c r="Q53" s="45">
        <f t="shared" si="9"/>
        <v>236249</v>
      </c>
    </row>
    <row r="54" spans="1:17" s="51" customFormat="1" ht="18" customHeight="1" x14ac:dyDescent="0.25">
      <c r="A54" s="72"/>
      <c r="B54" s="66">
        <v>71955000</v>
      </c>
      <c r="C54" s="22" t="s">
        <v>5</v>
      </c>
      <c r="D54" s="8"/>
      <c r="E54" s="8"/>
      <c r="F54" s="44"/>
      <c r="G54" s="3"/>
      <c r="H54" s="36"/>
      <c r="I54" s="44"/>
      <c r="J54" s="24" t="s">
        <v>35</v>
      </c>
      <c r="K54" s="23">
        <v>21</v>
      </c>
      <c r="L54" s="47">
        <v>131033</v>
      </c>
      <c r="M54" s="47">
        <f t="shared" si="8"/>
        <v>131033</v>
      </c>
      <c r="N54" s="47"/>
      <c r="O54" s="47"/>
      <c r="P54" s="47"/>
      <c r="Q54" s="45">
        <f t="shared" si="9"/>
        <v>131033</v>
      </c>
    </row>
    <row r="55" spans="1:17" s="51" customFormat="1" ht="18" customHeight="1" x14ac:dyDescent="0.25">
      <c r="A55" s="70">
        <v>9</v>
      </c>
      <c r="B55" s="66">
        <v>71955000</v>
      </c>
      <c r="C55" s="22" t="s">
        <v>5</v>
      </c>
      <c r="D55" s="22" t="s">
        <v>5</v>
      </c>
      <c r="E55" s="6" t="s">
        <v>22</v>
      </c>
      <c r="F55" s="42">
        <v>13</v>
      </c>
      <c r="G55" s="2" t="s">
        <v>20</v>
      </c>
      <c r="H55" s="34">
        <v>3287.4</v>
      </c>
      <c r="I55" s="42">
        <v>166</v>
      </c>
      <c r="J55" s="61" t="s">
        <v>31</v>
      </c>
      <c r="K55" s="66" t="s">
        <v>1</v>
      </c>
      <c r="L55" s="35">
        <f>L56+L57+L58+L59+L60</f>
        <v>6557792</v>
      </c>
      <c r="M55" s="38">
        <f>L55</f>
        <v>6557792</v>
      </c>
      <c r="N55" s="47"/>
      <c r="O55" s="32">
        <v>0</v>
      </c>
      <c r="P55" s="32">
        <v>0</v>
      </c>
      <c r="Q55" s="45">
        <f t="shared" si="9"/>
        <v>6557792</v>
      </c>
    </row>
    <row r="56" spans="1:17" s="51" customFormat="1" ht="18" customHeight="1" x14ac:dyDescent="0.25">
      <c r="A56" s="71"/>
      <c r="B56" s="66">
        <v>71955000</v>
      </c>
      <c r="C56" s="22" t="s">
        <v>5</v>
      </c>
      <c r="D56" s="22"/>
      <c r="E56" s="6"/>
      <c r="F56" s="42"/>
      <c r="G56" s="2"/>
      <c r="H56" s="34"/>
      <c r="I56" s="42"/>
      <c r="J56" s="61" t="s">
        <v>33</v>
      </c>
      <c r="K56" s="5">
        <v>10</v>
      </c>
      <c r="L56" s="35">
        <v>3091754</v>
      </c>
      <c r="M56" s="47">
        <f t="shared" ref="M56:M60" si="10">L56</f>
        <v>3091754</v>
      </c>
      <c r="N56" s="32"/>
      <c r="O56" s="32"/>
      <c r="P56" s="32"/>
      <c r="Q56" s="45">
        <f t="shared" si="9"/>
        <v>3091754</v>
      </c>
    </row>
    <row r="57" spans="1:17" s="51" customFormat="1" ht="18" customHeight="1" x14ac:dyDescent="0.25">
      <c r="A57" s="71"/>
      <c r="B57" s="66">
        <v>71955000</v>
      </c>
      <c r="C57" s="22" t="s">
        <v>5</v>
      </c>
      <c r="D57" s="22"/>
      <c r="E57" s="6"/>
      <c r="F57" s="42"/>
      <c r="G57" s="2"/>
      <c r="H57" s="34"/>
      <c r="I57" s="42"/>
      <c r="J57" s="11" t="s">
        <v>36</v>
      </c>
      <c r="K57" s="9" t="s">
        <v>3</v>
      </c>
      <c r="L57" s="35">
        <v>2480142</v>
      </c>
      <c r="M57" s="47">
        <f t="shared" si="10"/>
        <v>2480142</v>
      </c>
      <c r="N57" s="32"/>
      <c r="O57" s="32"/>
      <c r="P57" s="32"/>
      <c r="Q57" s="45">
        <f t="shared" si="9"/>
        <v>2480142</v>
      </c>
    </row>
    <row r="58" spans="1:17" s="51" customFormat="1" ht="30.75" customHeight="1" x14ac:dyDescent="0.25">
      <c r="A58" s="71"/>
      <c r="B58" s="66">
        <v>71955000</v>
      </c>
      <c r="C58" s="22" t="s">
        <v>5</v>
      </c>
      <c r="D58" s="22"/>
      <c r="E58" s="6"/>
      <c r="F58" s="42"/>
      <c r="G58" s="2"/>
      <c r="H58" s="34"/>
      <c r="I58" s="42"/>
      <c r="J58" s="4" t="s">
        <v>34</v>
      </c>
      <c r="K58" s="9" t="s">
        <v>4</v>
      </c>
      <c r="L58" s="35">
        <v>562647</v>
      </c>
      <c r="M58" s="47">
        <f t="shared" si="10"/>
        <v>562647</v>
      </c>
      <c r="N58" s="32"/>
      <c r="O58" s="32"/>
      <c r="P58" s="32"/>
      <c r="Q58" s="45">
        <f t="shared" si="9"/>
        <v>562647</v>
      </c>
    </row>
    <row r="59" spans="1:17" s="51" customFormat="1" ht="31.5" customHeight="1" x14ac:dyDescent="0.25">
      <c r="A59" s="71"/>
      <c r="B59" s="66">
        <v>71955000</v>
      </c>
      <c r="C59" s="22" t="s">
        <v>5</v>
      </c>
      <c r="D59" s="22"/>
      <c r="E59" s="6"/>
      <c r="F59" s="42"/>
      <c r="G59" s="2"/>
      <c r="H59" s="34"/>
      <c r="I59" s="42"/>
      <c r="J59" s="12" t="s">
        <v>37</v>
      </c>
      <c r="K59" s="10" t="s">
        <v>0</v>
      </c>
      <c r="L59" s="35">
        <v>285852</v>
      </c>
      <c r="M59" s="47">
        <f t="shared" si="10"/>
        <v>285852</v>
      </c>
      <c r="N59" s="32"/>
      <c r="O59" s="32"/>
      <c r="P59" s="32"/>
      <c r="Q59" s="45">
        <f t="shared" si="9"/>
        <v>285852</v>
      </c>
    </row>
    <row r="60" spans="1:17" s="51" customFormat="1" ht="18" customHeight="1" x14ac:dyDescent="0.25">
      <c r="A60" s="72"/>
      <c r="B60" s="66">
        <v>71955000</v>
      </c>
      <c r="C60" s="22" t="s">
        <v>5</v>
      </c>
      <c r="D60" s="8"/>
      <c r="E60" s="8"/>
      <c r="F60" s="44"/>
      <c r="G60" s="3"/>
      <c r="H60" s="36"/>
      <c r="I60" s="44"/>
      <c r="J60" s="24" t="s">
        <v>35</v>
      </c>
      <c r="K60" s="23">
        <v>21</v>
      </c>
      <c r="L60" s="47">
        <v>137397</v>
      </c>
      <c r="M60" s="47">
        <f t="shared" si="10"/>
        <v>137397</v>
      </c>
      <c r="N60" s="47"/>
      <c r="O60" s="47"/>
      <c r="P60" s="47"/>
      <c r="Q60" s="45">
        <f t="shared" si="9"/>
        <v>137397</v>
      </c>
    </row>
    <row r="61" spans="1:17" ht="18" customHeight="1" x14ac:dyDescent="0.25">
      <c r="A61" s="70">
        <v>10</v>
      </c>
      <c r="B61" s="66">
        <v>71955000</v>
      </c>
      <c r="C61" s="22" t="s">
        <v>5</v>
      </c>
      <c r="D61" s="22" t="s">
        <v>5</v>
      </c>
      <c r="E61" s="6" t="s">
        <v>23</v>
      </c>
      <c r="F61" s="42">
        <v>32</v>
      </c>
      <c r="G61" s="2" t="s">
        <v>20</v>
      </c>
      <c r="H61" s="34">
        <v>1151.5</v>
      </c>
      <c r="I61" s="42">
        <v>20</v>
      </c>
      <c r="J61" s="61" t="s">
        <v>31</v>
      </c>
      <c r="K61" s="66" t="s">
        <v>1</v>
      </c>
      <c r="L61" s="35">
        <f>L62+L63+L64+L65+L66+L67+L68</f>
        <v>6374324</v>
      </c>
      <c r="M61" s="38">
        <f>L61</f>
        <v>6374324</v>
      </c>
      <c r="N61" s="47">
        <v>0</v>
      </c>
      <c r="O61" s="32">
        <v>0</v>
      </c>
      <c r="P61" s="32">
        <v>0</v>
      </c>
      <c r="Q61" s="45">
        <f t="shared" si="9"/>
        <v>6374324</v>
      </c>
    </row>
    <row r="62" spans="1:17" ht="18" customHeight="1" x14ac:dyDescent="0.25">
      <c r="A62" s="71"/>
      <c r="B62" s="66">
        <v>71955000</v>
      </c>
      <c r="C62" s="22" t="s">
        <v>5</v>
      </c>
      <c r="D62" s="22"/>
      <c r="E62" s="6"/>
      <c r="F62" s="42"/>
      <c r="G62" s="2"/>
      <c r="H62" s="34"/>
      <c r="I62" s="42"/>
      <c r="J62" s="61" t="s">
        <v>33</v>
      </c>
      <c r="K62" s="5">
        <v>10</v>
      </c>
      <c r="L62" s="35">
        <v>842487</v>
      </c>
      <c r="M62" s="47">
        <f t="shared" ref="M62:M68" si="11">L62</f>
        <v>842487</v>
      </c>
      <c r="N62" s="32"/>
      <c r="O62" s="32"/>
      <c r="P62" s="32"/>
      <c r="Q62" s="45">
        <f t="shared" si="9"/>
        <v>842487</v>
      </c>
    </row>
    <row r="63" spans="1:17" ht="18" customHeight="1" x14ac:dyDescent="0.25">
      <c r="A63" s="71"/>
      <c r="B63" s="66">
        <v>71955000</v>
      </c>
      <c r="C63" s="22" t="s">
        <v>5</v>
      </c>
      <c r="D63" s="22"/>
      <c r="E63" s="6"/>
      <c r="F63" s="42"/>
      <c r="G63" s="2"/>
      <c r="H63" s="34"/>
      <c r="I63" s="42"/>
      <c r="J63" s="11" t="s">
        <v>36</v>
      </c>
      <c r="K63" s="9" t="s">
        <v>3</v>
      </c>
      <c r="L63" s="35">
        <v>3762585</v>
      </c>
      <c r="M63" s="47">
        <f t="shared" si="11"/>
        <v>3762585</v>
      </c>
      <c r="N63" s="32"/>
      <c r="O63" s="32"/>
      <c r="P63" s="32"/>
      <c r="Q63" s="45">
        <f t="shared" si="9"/>
        <v>3762585</v>
      </c>
    </row>
    <row r="64" spans="1:17" ht="31.5" customHeight="1" x14ac:dyDescent="0.25">
      <c r="A64" s="71"/>
      <c r="B64" s="66">
        <v>71955000</v>
      </c>
      <c r="C64" s="22" t="s">
        <v>5</v>
      </c>
      <c r="D64" s="22"/>
      <c r="E64" s="6"/>
      <c r="F64" s="42"/>
      <c r="G64" s="2"/>
      <c r="H64" s="34"/>
      <c r="I64" s="42"/>
      <c r="J64" s="12" t="s">
        <v>39</v>
      </c>
      <c r="K64" s="10" t="s">
        <v>2</v>
      </c>
      <c r="L64" s="35">
        <v>661461</v>
      </c>
      <c r="M64" s="47">
        <f t="shared" si="11"/>
        <v>661461</v>
      </c>
      <c r="N64" s="32"/>
      <c r="O64" s="32"/>
      <c r="P64" s="32"/>
      <c r="Q64" s="45">
        <f t="shared" si="9"/>
        <v>661461</v>
      </c>
    </row>
    <row r="65" spans="1:17" s="54" customFormat="1" ht="31.5" customHeight="1" x14ac:dyDescent="0.25">
      <c r="A65" s="71"/>
      <c r="B65" s="66">
        <v>71955000</v>
      </c>
      <c r="C65" s="22" t="s">
        <v>5</v>
      </c>
      <c r="D65" s="22"/>
      <c r="E65" s="6"/>
      <c r="F65" s="42"/>
      <c r="G65" s="2"/>
      <c r="H65" s="34"/>
      <c r="I65" s="42"/>
      <c r="J65" s="12" t="s">
        <v>40</v>
      </c>
      <c r="K65" s="10" t="s">
        <v>41</v>
      </c>
      <c r="L65" s="35">
        <v>109589</v>
      </c>
      <c r="M65" s="35">
        <f>L65</f>
        <v>109589</v>
      </c>
      <c r="N65" s="32"/>
      <c r="O65" s="32"/>
      <c r="P65" s="32"/>
      <c r="Q65" s="45">
        <f t="shared" si="9"/>
        <v>109589</v>
      </c>
    </row>
    <row r="66" spans="1:17" ht="30.75" customHeight="1" x14ac:dyDescent="0.25">
      <c r="A66" s="71"/>
      <c r="B66" s="66">
        <v>71955000</v>
      </c>
      <c r="C66" s="22" t="s">
        <v>5</v>
      </c>
      <c r="D66" s="22"/>
      <c r="E66" s="6"/>
      <c r="F66" s="42"/>
      <c r="G66" s="2"/>
      <c r="H66" s="34"/>
      <c r="I66" s="42"/>
      <c r="J66" s="4" t="s">
        <v>34</v>
      </c>
      <c r="K66" s="9" t="s">
        <v>4</v>
      </c>
      <c r="L66" s="35">
        <v>704290</v>
      </c>
      <c r="M66" s="47">
        <f t="shared" si="11"/>
        <v>704290</v>
      </c>
      <c r="N66" s="32"/>
      <c r="O66" s="32"/>
      <c r="P66" s="32"/>
      <c r="Q66" s="45">
        <f t="shared" si="9"/>
        <v>704290</v>
      </c>
    </row>
    <row r="67" spans="1:17" ht="31.5" customHeight="1" x14ac:dyDescent="0.25">
      <c r="A67" s="71"/>
      <c r="B67" s="66">
        <v>71955000</v>
      </c>
      <c r="C67" s="22" t="s">
        <v>5</v>
      </c>
      <c r="D67" s="22"/>
      <c r="E67" s="6"/>
      <c r="F67" s="42"/>
      <c r="G67" s="2"/>
      <c r="H67" s="34"/>
      <c r="I67" s="42"/>
      <c r="J67" s="12" t="s">
        <v>37</v>
      </c>
      <c r="K67" s="10" t="s">
        <v>0</v>
      </c>
      <c r="L67" s="35">
        <v>160359</v>
      </c>
      <c r="M67" s="47">
        <f t="shared" si="11"/>
        <v>160359</v>
      </c>
      <c r="N67" s="32"/>
      <c r="O67" s="32"/>
      <c r="P67" s="32"/>
      <c r="Q67" s="45">
        <f t="shared" si="9"/>
        <v>160359</v>
      </c>
    </row>
    <row r="68" spans="1:17" s="51" customFormat="1" ht="18" customHeight="1" x14ac:dyDescent="0.25">
      <c r="A68" s="72"/>
      <c r="B68" s="66">
        <v>71955000</v>
      </c>
      <c r="C68" s="22" t="s">
        <v>5</v>
      </c>
      <c r="D68" s="8"/>
      <c r="E68" s="8"/>
      <c r="F68" s="44"/>
      <c r="G68" s="3"/>
      <c r="H68" s="36"/>
      <c r="I68" s="44"/>
      <c r="J68" s="24" t="s">
        <v>35</v>
      </c>
      <c r="K68" s="23">
        <v>21</v>
      </c>
      <c r="L68" s="47">
        <v>133553</v>
      </c>
      <c r="M68" s="47">
        <f t="shared" si="11"/>
        <v>133553</v>
      </c>
      <c r="N68" s="47"/>
      <c r="O68" s="47"/>
      <c r="P68" s="47"/>
      <c r="Q68" s="45">
        <f t="shared" si="9"/>
        <v>133553</v>
      </c>
    </row>
    <row r="69" spans="1:17" ht="18" customHeight="1" x14ac:dyDescent="0.25">
      <c r="A69" s="70">
        <v>11</v>
      </c>
      <c r="B69" s="66">
        <v>71955000</v>
      </c>
      <c r="C69" s="22" t="s">
        <v>5</v>
      </c>
      <c r="D69" s="22" t="s">
        <v>5</v>
      </c>
      <c r="E69" s="6" t="s">
        <v>24</v>
      </c>
      <c r="F69" s="42">
        <v>32</v>
      </c>
      <c r="G69" s="2" t="s">
        <v>20</v>
      </c>
      <c r="H69" s="34">
        <v>3296.6</v>
      </c>
      <c r="I69" s="42">
        <v>166</v>
      </c>
      <c r="J69" s="61" t="s">
        <v>31</v>
      </c>
      <c r="K69" s="66" t="s">
        <v>1</v>
      </c>
      <c r="L69" s="35">
        <f>L70+L71+L72</f>
        <v>10072220</v>
      </c>
      <c r="M69" s="38">
        <f>L69</f>
        <v>10072220</v>
      </c>
      <c r="N69" s="47">
        <v>0</v>
      </c>
      <c r="O69" s="32">
        <v>0</v>
      </c>
      <c r="P69" s="32">
        <v>0</v>
      </c>
      <c r="Q69" s="45">
        <f t="shared" si="9"/>
        <v>10072220</v>
      </c>
    </row>
    <row r="70" spans="1:17" ht="18" customHeight="1" x14ac:dyDescent="0.25">
      <c r="A70" s="71"/>
      <c r="B70" s="66">
        <v>71955000</v>
      </c>
      <c r="C70" s="22" t="s">
        <v>5</v>
      </c>
      <c r="D70" s="22"/>
      <c r="E70" s="6"/>
      <c r="F70" s="42"/>
      <c r="G70" s="2"/>
      <c r="H70" s="34"/>
      <c r="I70" s="42"/>
      <c r="J70" s="61" t="s">
        <v>33</v>
      </c>
      <c r="K70" s="5">
        <v>10</v>
      </c>
      <c r="L70" s="35">
        <v>5947482</v>
      </c>
      <c r="M70" s="47">
        <f t="shared" ref="M70:M72" si="12">L70</f>
        <v>5947482</v>
      </c>
      <c r="N70" s="32"/>
      <c r="O70" s="32"/>
      <c r="P70" s="32"/>
      <c r="Q70" s="45">
        <f t="shared" si="9"/>
        <v>5947482</v>
      </c>
    </row>
    <row r="71" spans="1:17" ht="18" customHeight="1" x14ac:dyDescent="0.25">
      <c r="A71" s="71"/>
      <c r="B71" s="66">
        <v>71955000</v>
      </c>
      <c r="C71" s="22" t="s">
        <v>5</v>
      </c>
      <c r="D71" s="22"/>
      <c r="E71" s="6"/>
      <c r="F71" s="42"/>
      <c r="G71" s="2"/>
      <c r="H71" s="34"/>
      <c r="I71" s="42"/>
      <c r="J71" s="11" t="s">
        <v>36</v>
      </c>
      <c r="K71" s="9" t="s">
        <v>3</v>
      </c>
      <c r="L71" s="35">
        <v>3913708</v>
      </c>
      <c r="M71" s="47">
        <f t="shared" si="12"/>
        <v>3913708</v>
      </c>
      <c r="N71" s="32"/>
      <c r="O71" s="32"/>
      <c r="P71" s="32"/>
      <c r="Q71" s="45">
        <f t="shared" si="9"/>
        <v>3913708</v>
      </c>
    </row>
    <row r="72" spans="1:17" s="51" customFormat="1" ht="18" customHeight="1" x14ac:dyDescent="0.25">
      <c r="A72" s="72"/>
      <c r="B72" s="66">
        <v>71955000</v>
      </c>
      <c r="C72" s="22" t="s">
        <v>5</v>
      </c>
      <c r="D72" s="8"/>
      <c r="E72" s="8"/>
      <c r="F72" s="44"/>
      <c r="G72" s="3"/>
      <c r="H72" s="36"/>
      <c r="I72" s="44"/>
      <c r="J72" s="24" t="s">
        <v>35</v>
      </c>
      <c r="K72" s="23">
        <v>21</v>
      </c>
      <c r="L72" s="47">
        <v>211030</v>
      </c>
      <c r="M72" s="47">
        <f t="shared" si="12"/>
        <v>211030</v>
      </c>
      <c r="N72" s="47"/>
      <c r="O72" s="47"/>
      <c r="P72" s="47"/>
      <c r="Q72" s="45">
        <f t="shared" si="9"/>
        <v>211030</v>
      </c>
    </row>
    <row r="73" spans="1:17" ht="18" customHeight="1" x14ac:dyDescent="0.25">
      <c r="A73" s="70">
        <v>12</v>
      </c>
      <c r="B73" s="66">
        <v>71955000</v>
      </c>
      <c r="C73" s="22" t="s">
        <v>5</v>
      </c>
      <c r="D73" s="22" t="s">
        <v>5</v>
      </c>
      <c r="E73" s="6" t="s">
        <v>6</v>
      </c>
      <c r="F73" s="42">
        <v>48</v>
      </c>
      <c r="G73" s="2" t="s">
        <v>20</v>
      </c>
      <c r="H73" s="34">
        <v>3309.6</v>
      </c>
      <c r="I73" s="42">
        <v>168</v>
      </c>
      <c r="J73" s="61" t="s">
        <v>31</v>
      </c>
      <c r="K73" s="66" t="s">
        <v>1</v>
      </c>
      <c r="L73" s="35">
        <f>L74+L75+L76</f>
        <v>10680836</v>
      </c>
      <c r="M73" s="38">
        <f>L73</f>
        <v>10680836</v>
      </c>
      <c r="N73" s="47">
        <v>0</v>
      </c>
      <c r="O73" s="32">
        <v>0</v>
      </c>
      <c r="P73" s="32">
        <v>0</v>
      </c>
      <c r="Q73" s="45">
        <f t="shared" si="9"/>
        <v>10680836</v>
      </c>
    </row>
    <row r="74" spans="1:17" ht="18" customHeight="1" x14ac:dyDescent="0.25">
      <c r="A74" s="71"/>
      <c r="B74" s="66">
        <v>71955000</v>
      </c>
      <c r="C74" s="22" t="s">
        <v>5</v>
      </c>
      <c r="D74" s="22"/>
      <c r="E74" s="6"/>
      <c r="F74" s="42"/>
      <c r="G74" s="2"/>
      <c r="H74" s="34"/>
      <c r="I74" s="42"/>
      <c r="J74" s="61" t="s">
        <v>33</v>
      </c>
      <c r="K74" s="5">
        <v>10</v>
      </c>
      <c r="L74" s="35">
        <v>6639758</v>
      </c>
      <c r="M74" s="47">
        <f t="shared" ref="M74:M76" si="13">L74</f>
        <v>6639758</v>
      </c>
      <c r="N74" s="32"/>
      <c r="O74" s="32"/>
      <c r="P74" s="32"/>
      <c r="Q74" s="45">
        <f t="shared" si="9"/>
        <v>6639758</v>
      </c>
    </row>
    <row r="75" spans="1:17" ht="18" customHeight="1" x14ac:dyDescent="0.25">
      <c r="A75" s="71"/>
      <c r="B75" s="66">
        <v>71955000</v>
      </c>
      <c r="C75" s="22" t="s">
        <v>5</v>
      </c>
      <c r="D75" s="22"/>
      <c r="E75" s="6"/>
      <c r="F75" s="42"/>
      <c r="G75" s="2"/>
      <c r="H75" s="34"/>
      <c r="I75" s="42"/>
      <c r="J75" s="11" t="s">
        <v>36</v>
      </c>
      <c r="K75" s="9" t="s">
        <v>3</v>
      </c>
      <c r="L75" s="35">
        <v>3817297</v>
      </c>
      <c r="M75" s="47">
        <f t="shared" si="13"/>
        <v>3817297</v>
      </c>
      <c r="N75" s="32"/>
      <c r="O75" s="32"/>
      <c r="P75" s="32"/>
      <c r="Q75" s="45">
        <f t="shared" si="9"/>
        <v>3817297</v>
      </c>
    </row>
    <row r="76" spans="1:17" s="51" customFormat="1" ht="18" customHeight="1" x14ac:dyDescent="0.25">
      <c r="A76" s="72"/>
      <c r="B76" s="66">
        <v>71955000</v>
      </c>
      <c r="C76" s="22" t="s">
        <v>5</v>
      </c>
      <c r="D76" s="8"/>
      <c r="E76" s="8"/>
      <c r="F76" s="44"/>
      <c r="G76" s="3"/>
      <c r="H76" s="36"/>
      <c r="I76" s="44"/>
      <c r="J76" s="24" t="s">
        <v>35</v>
      </c>
      <c r="K76" s="23">
        <v>21</v>
      </c>
      <c r="L76" s="47">
        <v>223781</v>
      </c>
      <c r="M76" s="47">
        <f t="shared" si="13"/>
        <v>223781</v>
      </c>
      <c r="N76" s="47"/>
      <c r="O76" s="47"/>
      <c r="P76" s="47"/>
      <c r="Q76" s="45">
        <f t="shared" si="9"/>
        <v>223781</v>
      </c>
    </row>
    <row r="77" spans="1:17" s="51" customFormat="1" ht="18" customHeight="1" x14ac:dyDescent="0.25">
      <c r="A77" s="70">
        <v>13</v>
      </c>
      <c r="B77" s="66">
        <v>71955000</v>
      </c>
      <c r="C77" s="22" t="s">
        <v>5</v>
      </c>
      <c r="D77" s="22" t="s">
        <v>5</v>
      </c>
      <c r="E77" s="6" t="s">
        <v>6</v>
      </c>
      <c r="F77" s="42">
        <v>75</v>
      </c>
      <c r="G77" s="2" t="s">
        <v>20</v>
      </c>
      <c r="H77" s="34">
        <v>2459.3000000000002</v>
      </c>
      <c r="I77" s="42">
        <v>125</v>
      </c>
      <c r="J77" s="61" t="s">
        <v>31</v>
      </c>
      <c r="K77" s="66" t="s">
        <v>1</v>
      </c>
      <c r="L77" s="35">
        <f>L78+L79</f>
        <v>1750014</v>
      </c>
      <c r="M77" s="38">
        <f>L77</f>
        <v>1750014</v>
      </c>
      <c r="N77" s="47"/>
      <c r="O77" s="32">
        <v>0</v>
      </c>
      <c r="P77" s="32">
        <v>0</v>
      </c>
      <c r="Q77" s="45">
        <f t="shared" si="9"/>
        <v>1750014</v>
      </c>
    </row>
    <row r="78" spans="1:17" s="51" customFormat="1" ht="18" customHeight="1" x14ac:dyDescent="0.25">
      <c r="A78" s="71"/>
      <c r="B78" s="66">
        <v>71955000</v>
      </c>
      <c r="C78" s="22" t="s">
        <v>5</v>
      </c>
      <c r="D78" s="22"/>
      <c r="E78" s="6"/>
      <c r="F78" s="42"/>
      <c r="G78" s="2"/>
      <c r="H78" s="34"/>
      <c r="I78" s="42"/>
      <c r="J78" s="11" t="s">
        <v>36</v>
      </c>
      <c r="K78" s="9" t="s">
        <v>3</v>
      </c>
      <c r="L78" s="35">
        <v>1713348</v>
      </c>
      <c r="M78" s="47">
        <f t="shared" ref="M78:M79" si="14">L78</f>
        <v>1713348</v>
      </c>
      <c r="N78" s="32"/>
      <c r="O78" s="32"/>
      <c r="P78" s="32"/>
      <c r="Q78" s="45">
        <f t="shared" si="9"/>
        <v>1713348</v>
      </c>
    </row>
    <row r="79" spans="1:17" s="51" customFormat="1" ht="18" customHeight="1" x14ac:dyDescent="0.25">
      <c r="A79" s="72"/>
      <c r="B79" s="66">
        <v>71955000</v>
      </c>
      <c r="C79" s="22" t="s">
        <v>5</v>
      </c>
      <c r="D79" s="8"/>
      <c r="E79" s="8"/>
      <c r="F79" s="44"/>
      <c r="G79" s="3"/>
      <c r="H79" s="36"/>
      <c r="I79" s="44"/>
      <c r="J79" s="24" t="s">
        <v>35</v>
      </c>
      <c r="K79" s="23">
        <v>21</v>
      </c>
      <c r="L79" s="47">
        <v>36666</v>
      </c>
      <c r="M79" s="47">
        <f t="shared" si="14"/>
        <v>36666</v>
      </c>
      <c r="N79" s="47"/>
      <c r="O79" s="47"/>
      <c r="P79" s="47"/>
      <c r="Q79" s="45">
        <f t="shared" si="9"/>
        <v>36666</v>
      </c>
    </row>
    <row r="80" spans="1:17" s="54" customFormat="1" ht="18" customHeight="1" x14ac:dyDescent="0.25">
      <c r="A80" s="70">
        <v>14</v>
      </c>
      <c r="B80" s="66">
        <v>71955000</v>
      </c>
      <c r="C80" s="22" t="s">
        <v>5</v>
      </c>
      <c r="D80" s="22" t="s">
        <v>5</v>
      </c>
      <c r="E80" s="6" t="s">
        <v>24</v>
      </c>
      <c r="F80" s="42">
        <v>16</v>
      </c>
      <c r="G80" s="2" t="s">
        <v>20</v>
      </c>
      <c r="H80" s="34">
        <v>6599.45</v>
      </c>
      <c r="I80" s="42">
        <v>395</v>
      </c>
      <c r="J80" s="61" t="s">
        <v>31</v>
      </c>
      <c r="K80" s="2" t="s">
        <v>1</v>
      </c>
      <c r="L80" s="35">
        <f>L81+L82+L83</f>
        <v>3649895</v>
      </c>
      <c r="M80" s="38">
        <f>L80</f>
        <v>3649895</v>
      </c>
      <c r="N80" s="47">
        <v>0</v>
      </c>
      <c r="O80" s="32">
        <v>0</v>
      </c>
      <c r="P80" s="32">
        <v>0</v>
      </c>
      <c r="Q80" s="45">
        <f t="shared" si="9"/>
        <v>3649895</v>
      </c>
    </row>
    <row r="81" spans="1:41" s="56" customFormat="1" ht="19.5" customHeight="1" x14ac:dyDescent="0.3">
      <c r="A81" s="71"/>
      <c r="B81" s="66">
        <v>71955000</v>
      </c>
      <c r="C81" s="25" t="s">
        <v>5</v>
      </c>
      <c r="D81" s="4"/>
      <c r="E81" s="4"/>
      <c r="F81" s="43"/>
      <c r="G81" s="21"/>
      <c r="H81" s="33"/>
      <c r="I81" s="26"/>
      <c r="J81" s="4" t="s">
        <v>49</v>
      </c>
      <c r="K81" s="9" t="s">
        <v>47</v>
      </c>
      <c r="L81" s="38">
        <v>10000</v>
      </c>
      <c r="M81" s="47">
        <f t="shared" ref="M81:M83" si="15">L81</f>
        <v>10000</v>
      </c>
      <c r="N81" s="45"/>
      <c r="O81" s="45"/>
      <c r="P81" s="45"/>
      <c r="Q81" s="45">
        <f t="shared" si="9"/>
        <v>10000</v>
      </c>
      <c r="R81" s="53"/>
      <c r="S81" s="53"/>
      <c r="T81" s="53"/>
      <c r="U81" s="54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5"/>
      <c r="AM81" s="53"/>
      <c r="AN81" s="53"/>
      <c r="AO81" s="53"/>
    </row>
    <row r="82" spans="1:41" s="54" customFormat="1" ht="18" customHeight="1" x14ac:dyDescent="0.25">
      <c r="A82" s="71"/>
      <c r="B82" s="66">
        <v>71955000</v>
      </c>
      <c r="C82" s="22" t="s">
        <v>5</v>
      </c>
      <c r="D82" s="22"/>
      <c r="E82" s="6"/>
      <c r="F82" s="42"/>
      <c r="G82" s="2"/>
      <c r="H82" s="34"/>
      <c r="I82" s="42"/>
      <c r="J82" s="11" t="s">
        <v>36</v>
      </c>
      <c r="K82" s="9" t="s">
        <v>3</v>
      </c>
      <c r="L82" s="35">
        <v>3563633</v>
      </c>
      <c r="M82" s="47">
        <f t="shared" si="15"/>
        <v>3563633</v>
      </c>
      <c r="N82" s="32"/>
      <c r="O82" s="32"/>
      <c r="P82" s="32"/>
      <c r="Q82" s="45">
        <f t="shared" si="9"/>
        <v>3563633</v>
      </c>
    </row>
    <row r="83" spans="1:41" s="54" customFormat="1" ht="18" customHeight="1" x14ac:dyDescent="0.25">
      <c r="A83" s="72"/>
      <c r="B83" s="66">
        <v>71955000</v>
      </c>
      <c r="C83" s="22" t="s">
        <v>5</v>
      </c>
      <c r="D83" s="8"/>
      <c r="E83" s="8"/>
      <c r="F83" s="44"/>
      <c r="G83" s="3"/>
      <c r="H83" s="36"/>
      <c r="I83" s="44"/>
      <c r="J83" s="24" t="s">
        <v>35</v>
      </c>
      <c r="K83" s="23">
        <v>21</v>
      </c>
      <c r="L83" s="47">
        <v>76262</v>
      </c>
      <c r="M83" s="47">
        <f t="shared" si="15"/>
        <v>76262</v>
      </c>
      <c r="N83" s="47"/>
      <c r="O83" s="47"/>
      <c r="P83" s="47"/>
      <c r="Q83" s="45">
        <f t="shared" si="9"/>
        <v>76262</v>
      </c>
    </row>
    <row r="84" spans="1:41" ht="18" customHeight="1" x14ac:dyDescent="0.25">
      <c r="A84" s="70">
        <v>15</v>
      </c>
      <c r="B84" s="66">
        <v>71955000</v>
      </c>
      <c r="C84" s="22" t="s">
        <v>5</v>
      </c>
      <c r="D84" s="22" t="s">
        <v>5</v>
      </c>
      <c r="E84" s="6" t="s">
        <v>7</v>
      </c>
      <c r="F84" s="42">
        <v>18</v>
      </c>
      <c r="G84" s="2" t="s">
        <v>20</v>
      </c>
      <c r="H84" s="34">
        <v>656.5</v>
      </c>
      <c r="I84" s="42">
        <v>31</v>
      </c>
      <c r="J84" s="61" t="s">
        <v>31</v>
      </c>
      <c r="K84" s="66" t="s">
        <v>1</v>
      </c>
      <c r="L84" s="35">
        <f>L85+L86+L87+L88+L89+L90+L91</f>
        <v>4427910</v>
      </c>
      <c r="M84" s="38">
        <f>L84</f>
        <v>4427910</v>
      </c>
      <c r="N84" s="47">
        <v>0</v>
      </c>
      <c r="O84" s="32">
        <v>0</v>
      </c>
      <c r="P84" s="32">
        <v>0</v>
      </c>
      <c r="Q84" s="45">
        <f t="shared" si="9"/>
        <v>4427910</v>
      </c>
    </row>
    <row r="85" spans="1:41" ht="18" customHeight="1" x14ac:dyDescent="0.25">
      <c r="A85" s="71"/>
      <c r="B85" s="66">
        <v>71955000</v>
      </c>
      <c r="C85" s="22" t="s">
        <v>5</v>
      </c>
      <c r="D85" s="22"/>
      <c r="E85" s="6"/>
      <c r="F85" s="42"/>
      <c r="G85" s="2"/>
      <c r="H85" s="34"/>
      <c r="I85" s="42"/>
      <c r="J85" s="61" t="s">
        <v>33</v>
      </c>
      <c r="K85" s="5">
        <v>10</v>
      </c>
      <c r="L85" s="35">
        <v>714089</v>
      </c>
      <c r="M85" s="47">
        <f t="shared" ref="M85:M91" si="16">L85</f>
        <v>714089</v>
      </c>
      <c r="N85" s="32"/>
      <c r="O85" s="32"/>
      <c r="P85" s="32"/>
      <c r="Q85" s="45">
        <f t="shared" si="9"/>
        <v>714089</v>
      </c>
    </row>
    <row r="86" spans="1:41" ht="18" customHeight="1" x14ac:dyDescent="0.25">
      <c r="A86" s="71"/>
      <c r="B86" s="66">
        <v>71955000</v>
      </c>
      <c r="C86" s="22" t="s">
        <v>5</v>
      </c>
      <c r="D86" s="22"/>
      <c r="E86" s="6"/>
      <c r="F86" s="42"/>
      <c r="G86" s="2"/>
      <c r="H86" s="34"/>
      <c r="I86" s="42"/>
      <c r="J86" s="11" t="s">
        <v>36</v>
      </c>
      <c r="K86" s="9" t="s">
        <v>3</v>
      </c>
      <c r="L86" s="35">
        <v>2658979</v>
      </c>
      <c r="M86" s="47">
        <f t="shared" si="16"/>
        <v>2658979</v>
      </c>
      <c r="N86" s="32"/>
      <c r="O86" s="32"/>
      <c r="P86" s="32"/>
      <c r="Q86" s="45">
        <f t="shared" si="9"/>
        <v>2658979</v>
      </c>
    </row>
    <row r="87" spans="1:41" ht="31.5" customHeight="1" x14ac:dyDescent="0.25">
      <c r="A87" s="71"/>
      <c r="B87" s="66">
        <v>71955000</v>
      </c>
      <c r="C87" s="22" t="s">
        <v>5</v>
      </c>
      <c r="D87" s="22"/>
      <c r="E87" s="6"/>
      <c r="F87" s="42"/>
      <c r="G87" s="2"/>
      <c r="H87" s="34"/>
      <c r="I87" s="42"/>
      <c r="J87" s="12" t="s">
        <v>39</v>
      </c>
      <c r="K87" s="10" t="s">
        <v>2</v>
      </c>
      <c r="L87" s="35">
        <v>479593</v>
      </c>
      <c r="M87" s="47">
        <f t="shared" si="16"/>
        <v>479593</v>
      </c>
      <c r="N87" s="32"/>
      <c r="O87" s="32"/>
      <c r="P87" s="32"/>
      <c r="Q87" s="45">
        <f t="shared" si="9"/>
        <v>479593</v>
      </c>
    </row>
    <row r="88" spans="1:41" s="54" customFormat="1" ht="31.5" customHeight="1" x14ac:dyDescent="0.25">
      <c r="A88" s="71"/>
      <c r="B88" s="66">
        <v>71955000</v>
      </c>
      <c r="C88" s="22" t="s">
        <v>5</v>
      </c>
      <c r="D88" s="22"/>
      <c r="E88" s="6"/>
      <c r="F88" s="42"/>
      <c r="G88" s="2"/>
      <c r="H88" s="34"/>
      <c r="I88" s="42"/>
      <c r="J88" s="12" t="s">
        <v>40</v>
      </c>
      <c r="K88" s="10" t="s">
        <v>41</v>
      </c>
      <c r="L88" s="35">
        <v>105172</v>
      </c>
      <c r="M88" s="35">
        <f>L88</f>
        <v>105172</v>
      </c>
      <c r="N88" s="32"/>
      <c r="O88" s="32"/>
      <c r="P88" s="32"/>
      <c r="Q88" s="45">
        <f t="shared" si="9"/>
        <v>105172</v>
      </c>
    </row>
    <row r="89" spans="1:41" ht="30.75" customHeight="1" x14ac:dyDescent="0.25">
      <c r="A89" s="71"/>
      <c r="B89" s="66">
        <v>71955000</v>
      </c>
      <c r="C89" s="22" t="s">
        <v>5</v>
      </c>
      <c r="D89" s="22"/>
      <c r="E89" s="6"/>
      <c r="F89" s="42"/>
      <c r="G89" s="2"/>
      <c r="H89" s="34"/>
      <c r="I89" s="42"/>
      <c r="J89" s="4" t="s">
        <v>34</v>
      </c>
      <c r="K89" s="9" t="s">
        <v>4</v>
      </c>
      <c r="L89" s="35">
        <v>224355</v>
      </c>
      <c r="M89" s="47">
        <f t="shared" si="16"/>
        <v>224355</v>
      </c>
      <c r="N89" s="32"/>
      <c r="O89" s="32"/>
      <c r="P89" s="32"/>
      <c r="Q89" s="45">
        <f t="shared" si="9"/>
        <v>224355</v>
      </c>
    </row>
    <row r="90" spans="1:41" ht="31.5" customHeight="1" x14ac:dyDescent="0.25">
      <c r="A90" s="71"/>
      <c r="B90" s="66">
        <v>71955000</v>
      </c>
      <c r="C90" s="22" t="s">
        <v>5</v>
      </c>
      <c r="D90" s="22"/>
      <c r="E90" s="6"/>
      <c r="F90" s="42"/>
      <c r="G90" s="2"/>
      <c r="H90" s="34"/>
      <c r="I90" s="42"/>
      <c r="J90" s="12" t="s">
        <v>37</v>
      </c>
      <c r="K90" s="10" t="s">
        <v>0</v>
      </c>
      <c r="L90" s="35">
        <v>152950</v>
      </c>
      <c r="M90" s="47">
        <f t="shared" si="16"/>
        <v>152950</v>
      </c>
      <c r="N90" s="32"/>
      <c r="O90" s="32"/>
      <c r="P90" s="32"/>
      <c r="Q90" s="45">
        <f t="shared" si="9"/>
        <v>152950</v>
      </c>
    </row>
    <row r="91" spans="1:41" s="51" customFormat="1" ht="18" customHeight="1" x14ac:dyDescent="0.25">
      <c r="A91" s="72"/>
      <c r="B91" s="66">
        <v>71955000</v>
      </c>
      <c r="C91" s="22" t="s">
        <v>5</v>
      </c>
      <c r="D91" s="8"/>
      <c r="E91" s="8"/>
      <c r="F91" s="44"/>
      <c r="G91" s="3"/>
      <c r="H91" s="36"/>
      <c r="I91" s="44"/>
      <c r="J91" s="24" t="s">
        <v>35</v>
      </c>
      <c r="K91" s="23">
        <v>21</v>
      </c>
      <c r="L91" s="47">
        <v>92772</v>
      </c>
      <c r="M91" s="47">
        <f t="shared" si="16"/>
        <v>92772</v>
      </c>
      <c r="N91" s="47"/>
      <c r="O91" s="47"/>
      <c r="P91" s="47"/>
      <c r="Q91" s="45">
        <f t="shared" si="9"/>
        <v>92772</v>
      </c>
    </row>
    <row r="92" spans="1:41" s="51" customFormat="1" ht="18" customHeight="1" x14ac:dyDescent="0.25">
      <c r="A92" s="58">
        <v>16</v>
      </c>
      <c r="B92" s="66">
        <v>71955000</v>
      </c>
      <c r="C92" s="25" t="s">
        <v>5</v>
      </c>
      <c r="D92" s="25" t="s">
        <v>5</v>
      </c>
      <c r="E92" s="61" t="s">
        <v>6</v>
      </c>
      <c r="F92" s="26">
        <v>83</v>
      </c>
      <c r="G92" s="65" t="s">
        <v>20</v>
      </c>
      <c r="H92" s="31">
        <v>2456.5</v>
      </c>
      <c r="I92" s="26">
        <v>128</v>
      </c>
      <c r="J92" s="61" t="s">
        <v>31</v>
      </c>
      <c r="K92" s="5" t="s">
        <v>1</v>
      </c>
      <c r="L92" s="47">
        <f>L93+L94</f>
        <v>141760</v>
      </c>
      <c r="M92" s="47">
        <f>M93+M94</f>
        <v>20000</v>
      </c>
      <c r="N92" s="47">
        <v>0</v>
      </c>
      <c r="O92" s="38">
        <f>O93</f>
        <v>115672</v>
      </c>
      <c r="P92" s="38">
        <f>P93</f>
        <v>6088</v>
      </c>
      <c r="Q92" s="45">
        <f t="shared" si="9"/>
        <v>141760</v>
      </c>
    </row>
    <row r="93" spans="1:41" s="51" customFormat="1" ht="48" customHeight="1" x14ac:dyDescent="0.25">
      <c r="A93" s="59"/>
      <c r="B93" s="66">
        <v>71955000</v>
      </c>
      <c r="C93" s="25" t="s">
        <v>5</v>
      </c>
      <c r="D93" s="61"/>
      <c r="E93" s="61"/>
      <c r="F93" s="26"/>
      <c r="G93" s="61"/>
      <c r="H93" s="31"/>
      <c r="I93" s="26"/>
      <c r="J93" s="4" t="s">
        <v>32</v>
      </c>
      <c r="K93" s="5">
        <v>20</v>
      </c>
      <c r="L93" s="47">
        <v>121760</v>
      </c>
      <c r="M93" s="38"/>
      <c r="N93" s="38"/>
      <c r="O93" s="47">
        <f>L93*0.95</f>
        <v>115672</v>
      </c>
      <c r="P93" s="47">
        <f>L93*0.05</f>
        <v>6088</v>
      </c>
      <c r="Q93" s="45">
        <f t="shared" si="9"/>
        <v>121760</v>
      </c>
    </row>
    <row r="94" spans="1:41" s="50" customFormat="1" ht="19.5" customHeight="1" x14ac:dyDescent="0.3">
      <c r="A94" s="57"/>
      <c r="B94" s="66">
        <v>71955000</v>
      </c>
      <c r="C94" s="25" t="s">
        <v>5</v>
      </c>
      <c r="D94" s="4"/>
      <c r="E94" s="4"/>
      <c r="F94" s="43"/>
      <c r="G94" s="21"/>
      <c r="H94" s="33"/>
      <c r="I94" s="26"/>
      <c r="J94" s="4" t="s">
        <v>49</v>
      </c>
      <c r="K94" s="9" t="s">
        <v>47</v>
      </c>
      <c r="L94" s="38">
        <v>20000</v>
      </c>
      <c r="M94" s="45">
        <f>L94</f>
        <v>20000</v>
      </c>
      <c r="N94" s="45"/>
      <c r="O94" s="45"/>
      <c r="P94" s="45"/>
      <c r="Q94" s="45">
        <f t="shared" si="9"/>
        <v>20000</v>
      </c>
      <c r="R94" s="48"/>
      <c r="S94" s="48"/>
      <c r="T94" s="48"/>
      <c r="U94" s="51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9"/>
      <c r="AM94" s="48"/>
      <c r="AN94" s="48"/>
      <c r="AO94" s="48"/>
    </row>
    <row r="95" spans="1:41" s="51" customFormat="1" ht="18" customHeight="1" x14ac:dyDescent="0.25">
      <c r="A95" s="58">
        <v>17</v>
      </c>
      <c r="B95" s="66">
        <v>71955000</v>
      </c>
      <c r="C95" s="25" t="s">
        <v>5</v>
      </c>
      <c r="D95" s="25" t="s">
        <v>5</v>
      </c>
      <c r="E95" s="61" t="s">
        <v>48</v>
      </c>
      <c r="F95" s="26">
        <v>1</v>
      </c>
      <c r="G95" s="65" t="s">
        <v>20</v>
      </c>
      <c r="H95" s="31">
        <v>3284.9</v>
      </c>
      <c r="I95" s="26">
        <v>168</v>
      </c>
      <c r="J95" s="61" t="s">
        <v>31</v>
      </c>
      <c r="K95" s="5" t="s">
        <v>1</v>
      </c>
      <c r="L95" s="47">
        <f>L96+L97</f>
        <v>131570</v>
      </c>
      <c r="M95" s="47">
        <f>M96+M97</f>
        <v>20000</v>
      </c>
      <c r="N95" s="47">
        <v>0</v>
      </c>
      <c r="O95" s="38">
        <f>O96</f>
        <v>105991.5</v>
      </c>
      <c r="P95" s="38">
        <f>P96</f>
        <v>5578.5</v>
      </c>
      <c r="Q95" s="45">
        <f t="shared" si="9"/>
        <v>131570</v>
      </c>
    </row>
    <row r="96" spans="1:41" s="51" customFormat="1" ht="48" customHeight="1" x14ac:dyDescent="0.25">
      <c r="A96" s="59"/>
      <c r="B96" s="66">
        <v>71955000</v>
      </c>
      <c r="C96" s="25" t="s">
        <v>5</v>
      </c>
      <c r="D96" s="61"/>
      <c r="E96" s="61"/>
      <c r="F96" s="26"/>
      <c r="G96" s="61"/>
      <c r="H96" s="31"/>
      <c r="I96" s="26"/>
      <c r="J96" s="4" t="s">
        <v>32</v>
      </c>
      <c r="K96" s="5">
        <v>20</v>
      </c>
      <c r="L96" s="47">
        <v>111570</v>
      </c>
      <c r="M96" s="38"/>
      <c r="N96" s="38"/>
      <c r="O96" s="47">
        <f>L96*0.95</f>
        <v>105991.5</v>
      </c>
      <c r="P96" s="47">
        <f>L96*0.05</f>
        <v>5578.5</v>
      </c>
      <c r="Q96" s="45">
        <f t="shared" si="9"/>
        <v>111570</v>
      </c>
    </row>
    <row r="97" spans="1:41" s="50" customFormat="1" ht="19.5" customHeight="1" x14ac:dyDescent="0.3">
      <c r="A97" s="52"/>
      <c r="B97" s="66">
        <v>71955000</v>
      </c>
      <c r="C97" s="25" t="s">
        <v>5</v>
      </c>
      <c r="D97" s="4"/>
      <c r="E97" s="4"/>
      <c r="F97" s="43"/>
      <c r="G97" s="21"/>
      <c r="H97" s="33"/>
      <c r="I97" s="26"/>
      <c r="J97" s="4" t="s">
        <v>49</v>
      </c>
      <c r="K97" s="9" t="s">
        <v>47</v>
      </c>
      <c r="L97" s="38">
        <v>20000</v>
      </c>
      <c r="M97" s="45">
        <f>L97</f>
        <v>20000</v>
      </c>
      <c r="N97" s="45"/>
      <c r="O97" s="45"/>
      <c r="P97" s="45"/>
      <c r="Q97" s="45">
        <f t="shared" si="9"/>
        <v>20000</v>
      </c>
      <c r="R97" s="48"/>
      <c r="S97" s="48"/>
      <c r="T97" s="48"/>
      <c r="U97" s="51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9"/>
      <c r="AM97" s="48"/>
      <c r="AN97" s="48"/>
      <c r="AO97" s="48"/>
    </row>
    <row r="98" spans="1:41" s="51" customFormat="1" ht="18" customHeight="1" x14ac:dyDescent="0.25">
      <c r="A98" s="58">
        <v>18</v>
      </c>
      <c r="B98" s="66">
        <v>71955000</v>
      </c>
      <c r="C98" s="25" t="s">
        <v>5</v>
      </c>
      <c r="D98" s="25" t="s">
        <v>5</v>
      </c>
      <c r="E98" s="61" t="s">
        <v>6</v>
      </c>
      <c r="F98" s="26">
        <v>107</v>
      </c>
      <c r="G98" s="65" t="s">
        <v>20</v>
      </c>
      <c r="H98" s="31">
        <v>4100.8999999999996</v>
      </c>
      <c r="I98" s="26">
        <v>188</v>
      </c>
      <c r="J98" s="61" t="s">
        <v>31</v>
      </c>
      <c r="K98" s="5" t="s">
        <v>1</v>
      </c>
      <c r="L98" s="47">
        <f>L99+L100</f>
        <v>538560</v>
      </c>
      <c r="M98" s="47">
        <f t="shared" ref="M98" si="17">M99+M100</f>
        <v>20000</v>
      </c>
      <c r="N98" s="47">
        <v>0</v>
      </c>
      <c r="O98" s="38">
        <f t="shared" ref="O98" si="18">O99</f>
        <v>492632</v>
      </c>
      <c r="P98" s="38">
        <f t="shared" ref="P98" si="19">P99</f>
        <v>25928</v>
      </c>
      <c r="Q98" s="45">
        <f t="shared" si="9"/>
        <v>538560</v>
      </c>
    </row>
    <row r="99" spans="1:41" s="51" customFormat="1" ht="48" customHeight="1" x14ac:dyDescent="0.25">
      <c r="A99" s="59"/>
      <c r="B99" s="66">
        <v>71955000</v>
      </c>
      <c r="C99" s="25" t="s">
        <v>5</v>
      </c>
      <c r="D99" s="61"/>
      <c r="E99" s="61"/>
      <c r="F99" s="26"/>
      <c r="G99" s="61"/>
      <c r="H99" s="31"/>
      <c r="I99" s="26"/>
      <c r="J99" s="4" t="s">
        <v>32</v>
      </c>
      <c r="K99" s="5">
        <v>20</v>
      </c>
      <c r="L99" s="47">
        <v>518560</v>
      </c>
      <c r="M99" s="38"/>
      <c r="N99" s="38"/>
      <c r="O99" s="47">
        <f>L99*0.95</f>
        <v>492632</v>
      </c>
      <c r="P99" s="47">
        <f>L99*0.05</f>
        <v>25928</v>
      </c>
      <c r="Q99" s="45">
        <f t="shared" si="9"/>
        <v>518560</v>
      </c>
    </row>
    <row r="100" spans="1:41" s="50" customFormat="1" ht="19.5" customHeight="1" x14ac:dyDescent="0.3">
      <c r="A100" s="52"/>
      <c r="B100" s="66">
        <v>71955000</v>
      </c>
      <c r="C100" s="25" t="s">
        <v>5</v>
      </c>
      <c r="D100" s="4"/>
      <c r="E100" s="4"/>
      <c r="F100" s="43"/>
      <c r="G100" s="21"/>
      <c r="H100" s="33"/>
      <c r="I100" s="26"/>
      <c r="J100" s="4" t="s">
        <v>49</v>
      </c>
      <c r="K100" s="9" t="s">
        <v>47</v>
      </c>
      <c r="L100" s="38">
        <v>20000</v>
      </c>
      <c r="M100" s="45">
        <f t="shared" ref="M100" si="20">L100</f>
        <v>20000</v>
      </c>
      <c r="N100" s="45"/>
      <c r="O100" s="45"/>
      <c r="P100" s="45"/>
      <c r="Q100" s="45">
        <f t="shared" si="9"/>
        <v>20000</v>
      </c>
      <c r="R100" s="48"/>
      <c r="S100" s="48"/>
      <c r="T100" s="48"/>
      <c r="U100" s="51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9"/>
      <c r="AM100" s="48"/>
      <c r="AN100" s="48"/>
      <c r="AO100" s="48"/>
    </row>
    <row r="101" spans="1:41" s="51" customFormat="1" ht="18" customHeight="1" x14ac:dyDescent="0.25">
      <c r="A101" s="58">
        <v>19</v>
      </c>
      <c r="B101" s="66">
        <v>71955000</v>
      </c>
      <c r="C101" s="25" t="s">
        <v>5</v>
      </c>
      <c r="D101" s="25" t="s">
        <v>5</v>
      </c>
      <c r="E101" s="61" t="s">
        <v>6</v>
      </c>
      <c r="F101" s="26">
        <v>66</v>
      </c>
      <c r="G101" s="65" t="s">
        <v>20</v>
      </c>
      <c r="H101" s="31">
        <v>3216.5</v>
      </c>
      <c r="I101" s="26">
        <v>150</v>
      </c>
      <c r="J101" s="61" t="s">
        <v>31</v>
      </c>
      <c r="K101" s="5" t="s">
        <v>1</v>
      </c>
      <c r="L101" s="47">
        <f>L102+L103</f>
        <v>469315</v>
      </c>
      <c r="M101" s="47">
        <f t="shared" ref="M101" si="21">M102+M103</f>
        <v>20000</v>
      </c>
      <c r="N101" s="47">
        <v>0</v>
      </c>
      <c r="O101" s="38">
        <f t="shared" ref="O101" si="22">O102</f>
        <v>426849.25</v>
      </c>
      <c r="P101" s="38">
        <f t="shared" ref="P101" si="23">P102</f>
        <v>22465.75</v>
      </c>
      <c r="Q101" s="45">
        <f t="shared" si="9"/>
        <v>469315</v>
      </c>
    </row>
    <row r="102" spans="1:41" s="51" customFormat="1" ht="48" customHeight="1" x14ac:dyDescent="0.25">
      <c r="A102" s="59"/>
      <c r="B102" s="66">
        <v>71955000</v>
      </c>
      <c r="C102" s="25" t="s">
        <v>5</v>
      </c>
      <c r="D102" s="61"/>
      <c r="E102" s="61"/>
      <c r="F102" s="26"/>
      <c r="G102" s="61"/>
      <c r="H102" s="31"/>
      <c r="I102" s="26"/>
      <c r="J102" s="4" t="s">
        <v>32</v>
      </c>
      <c r="K102" s="5">
        <v>20</v>
      </c>
      <c r="L102" s="47">
        <v>449315</v>
      </c>
      <c r="M102" s="38"/>
      <c r="N102" s="38"/>
      <c r="O102" s="47">
        <f>L102*0.95</f>
        <v>426849.25</v>
      </c>
      <c r="P102" s="47">
        <f>L102*0.05</f>
        <v>22465.75</v>
      </c>
      <c r="Q102" s="45">
        <f t="shared" si="9"/>
        <v>449315</v>
      </c>
    </row>
    <row r="103" spans="1:41" s="50" customFormat="1" ht="19.5" customHeight="1" x14ac:dyDescent="0.3">
      <c r="A103" s="52"/>
      <c r="B103" s="66">
        <v>71955000</v>
      </c>
      <c r="C103" s="25" t="s">
        <v>5</v>
      </c>
      <c r="D103" s="4"/>
      <c r="E103" s="4"/>
      <c r="F103" s="43"/>
      <c r="G103" s="21"/>
      <c r="H103" s="33"/>
      <c r="I103" s="26"/>
      <c r="J103" s="4" t="s">
        <v>49</v>
      </c>
      <c r="K103" s="9" t="s">
        <v>47</v>
      </c>
      <c r="L103" s="38">
        <v>20000</v>
      </c>
      <c r="M103" s="45">
        <f t="shared" ref="M103" si="24">L103</f>
        <v>20000</v>
      </c>
      <c r="N103" s="45"/>
      <c r="O103" s="45"/>
      <c r="P103" s="45"/>
      <c r="Q103" s="45">
        <f t="shared" si="9"/>
        <v>20000</v>
      </c>
      <c r="R103" s="48"/>
      <c r="S103" s="48"/>
      <c r="T103" s="48"/>
      <c r="U103" s="51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9"/>
      <c r="AM103" s="48"/>
      <c r="AN103" s="48"/>
      <c r="AO103" s="48"/>
    </row>
    <row r="104" spans="1:41" s="51" customFormat="1" ht="18" customHeight="1" x14ac:dyDescent="0.25">
      <c r="A104" s="58">
        <v>20</v>
      </c>
      <c r="B104" s="66">
        <v>71955000</v>
      </c>
      <c r="C104" s="25" t="s">
        <v>5</v>
      </c>
      <c r="D104" s="25" t="s">
        <v>5</v>
      </c>
      <c r="E104" s="61" t="s">
        <v>6</v>
      </c>
      <c r="F104" s="26">
        <v>115</v>
      </c>
      <c r="G104" s="65" t="s">
        <v>20</v>
      </c>
      <c r="H104" s="31">
        <v>4938.6000000000004</v>
      </c>
      <c r="I104" s="26">
        <v>243</v>
      </c>
      <c r="J104" s="61" t="s">
        <v>31</v>
      </c>
      <c r="K104" s="5" t="s">
        <v>1</v>
      </c>
      <c r="L104" s="47">
        <f>L105+L106</f>
        <v>612565</v>
      </c>
      <c r="M104" s="47">
        <f t="shared" ref="M104" si="25">M105+M106</f>
        <v>20000</v>
      </c>
      <c r="N104" s="47">
        <v>0</v>
      </c>
      <c r="O104" s="38">
        <f t="shared" ref="O104" si="26">O105</f>
        <v>562936.75</v>
      </c>
      <c r="P104" s="38">
        <f t="shared" ref="P104" si="27">P105</f>
        <v>29628.25</v>
      </c>
      <c r="Q104" s="45">
        <f t="shared" si="9"/>
        <v>612565</v>
      </c>
    </row>
    <row r="105" spans="1:41" s="51" customFormat="1" ht="48" customHeight="1" x14ac:dyDescent="0.25">
      <c r="A105" s="59"/>
      <c r="B105" s="66">
        <v>71955000</v>
      </c>
      <c r="C105" s="25" t="s">
        <v>5</v>
      </c>
      <c r="D105" s="61"/>
      <c r="E105" s="61"/>
      <c r="F105" s="26"/>
      <c r="G105" s="61"/>
      <c r="H105" s="31"/>
      <c r="I105" s="26"/>
      <c r="J105" s="4" t="s">
        <v>32</v>
      </c>
      <c r="K105" s="5">
        <v>20</v>
      </c>
      <c r="L105" s="47">
        <v>592565</v>
      </c>
      <c r="M105" s="38"/>
      <c r="N105" s="38"/>
      <c r="O105" s="47">
        <f>L105*0.95</f>
        <v>562936.75</v>
      </c>
      <c r="P105" s="47">
        <f>L105*0.05</f>
        <v>29628.25</v>
      </c>
      <c r="Q105" s="45">
        <f t="shared" si="9"/>
        <v>592565</v>
      </c>
    </row>
    <row r="106" spans="1:41" s="50" customFormat="1" ht="19.5" customHeight="1" x14ac:dyDescent="0.3">
      <c r="A106" s="57"/>
      <c r="B106" s="66">
        <v>71955000</v>
      </c>
      <c r="C106" s="25" t="s">
        <v>5</v>
      </c>
      <c r="D106" s="4"/>
      <c r="E106" s="4"/>
      <c r="F106" s="43"/>
      <c r="G106" s="21"/>
      <c r="H106" s="33"/>
      <c r="I106" s="26"/>
      <c r="J106" s="4" t="s">
        <v>49</v>
      </c>
      <c r="K106" s="9" t="s">
        <v>47</v>
      </c>
      <c r="L106" s="38">
        <v>20000</v>
      </c>
      <c r="M106" s="45">
        <f t="shared" ref="M106" si="28">L106</f>
        <v>20000</v>
      </c>
      <c r="N106" s="45"/>
      <c r="O106" s="45"/>
      <c r="P106" s="45"/>
      <c r="Q106" s="45">
        <f t="shared" si="9"/>
        <v>20000</v>
      </c>
      <c r="R106" s="48"/>
      <c r="S106" s="48"/>
      <c r="T106" s="48"/>
      <c r="U106" s="51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9"/>
      <c r="AM106" s="48"/>
      <c r="AN106" s="48"/>
      <c r="AO106" s="48"/>
    </row>
    <row r="107" spans="1:41" s="51" customFormat="1" ht="18" customHeight="1" x14ac:dyDescent="0.25">
      <c r="A107" s="58">
        <v>21</v>
      </c>
      <c r="B107" s="66">
        <v>71955000</v>
      </c>
      <c r="C107" s="25" t="s">
        <v>5</v>
      </c>
      <c r="D107" s="25" t="s">
        <v>5</v>
      </c>
      <c r="E107" s="61" t="s">
        <v>23</v>
      </c>
      <c r="F107" s="26">
        <v>26</v>
      </c>
      <c r="G107" s="65" t="s">
        <v>20</v>
      </c>
      <c r="H107" s="31">
        <v>979.9</v>
      </c>
      <c r="I107" s="26">
        <v>44</v>
      </c>
      <c r="J107" s="61" t="s">
        <v>31</v>
      </c>
      <c r="K107" s="5" t="s">
        <v>1</v>
      </c>
      <c r="L107" s="47">
        <f>L108+L109</f>
        <v>238199</v>
      </c>
      <c r="M107" s="47">
        <f t="shared" ref="M107" si="29">M108+M109</f>
        <v>238199</v>
      </c>
      <c r="N107" s="47">
        <v>0</v>
      </c>
      <c r="O107" s="38">
        <f>O108</f>
        <v>0</v>
      </c>
      <c r="P107" s="38">
        <f t="shared" ref="P107" si="30">P108</f>
        <v>0</v>
      </c>
      <c r="Q107" s="45">
        <f t="shared" si="9"/>
        <v>238199</v>
      </c>
    </row>
    <row r="108" spans="1:41" s="51" customFormat="1" ht="48" customHeight="1" x14ac:dyDescent="0.25">
      <c r="A108" s="59"/>
      <c r="B108" s="66">
        <v>71955000</v>
      </c>
      <c r="C108" s="25" t="s">
        <v>5</v>
      </c>
      <c r="D108" s="61"/>
      <c r="E108" s="61"/>
      <c r="F108" s="26"/>
      <c r="G108" s="61"/>
      <c r="H108" s="31"/>
      <c r="I108" s="26"/>
      <c r="J108" s="4" t="s">
        <v>32</v>
      </c>
      <c r="K108" s="5">
        <v>20</v>
      </c>
      <c r="L108" s="47">
        <v>218199</v>
      </c>
      <c r="M108" s="38">
        <f>L108</f>
        <v>218199</v>
      </c>
      <c r="N108" s="38"/>
      <c r="O108" s="47"/>
      <c r="P108" s="47"/>
      <c r="Q108" s="45">
        <f t="shared" si="9"/>
        <v>218199</v>
      </c>
    </row>
    <row r="109" spans="1:41" s="50" customFormat="1" ht="19.5" customHeight="1" x14ac:dyDescent="0.3">
      <c r="A109" s="52"/>
      <c r="B109" s="66">
        <v>71955000</v>
      </c>
      <c r="C109" s="25" t="s">
        <v>5</v>
      </c>
      <c r="D109" s="4"/>
      <c r="E109" s="4"/>
      <c r="F109" s="43"/>
      <c r="G109" s="21"/>
      <c r="H109" s="33"/>
      <c r="I109" s="26"/>
      <c r="J109" s="4" t="s">
        <v>49</v>
      </c>
      <c r="K109" s="9" t="s">
        <v>47</v>
      </c>
      <c r="L109" s="38">
        <v>20000</v>
      </c>
      <c r="M109" s="45">
        <f t="shared" ref="M109" si="31">L109</f>
        <v>20000</v>
      </c>
      <c r="N109" s="45"/>
      <c r="O109" s="45"/>
      <c r="P109" s="45"/>
      <c r="Q109" s="45">
        <f t="shared" si="9"/>
        <v>20000</v>
      </c>
      <c r="R109" s="48"/>
      <c r="S109" s="48"/>
      <c r="T109" s="48"/>
      <c r="U109" s="51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9"/>
      <c r="AM109" s="48"/>
      <c r="AN109" s="48"/>
      <c r="AO109" s="48"/>
    </row>
    <row r="110" spans="1:41" s="51" customFormat="1" ht="18" customHeight="1" x14ac:dyDescent="0.25">
      <c r="A110" s="58">
        <v>22</v>
      </c>
      <c r="B110" s="66">
        <v>71955000</v>
      </c>
      <c r="C110" s="25" t="s">
        <v>5</v>
      </c>
      <c r="D110" s="25" t="s">
        <v>5</v>
      </c>
      <c r="E110" s="61" t="s">
        <v>48</v>
      </c>
      <c r="F110" s="26">
        <v>3</v>
      </c>
      <c r="G110" s="65" t="s">
        <v>20</v>
      </c>
      <c r="H110" s="31">
        <v>3283</v>
      </c>
      <c r="I110" s="26">
        <v>185</v>
      </c>
      <c r="J110" s="61" t="s">
        <v>31</v>
      </c>
      <c r="K110" s="5" t="s">
        <v>1</v>
      </c>
      <c r="L110" s="47">
        <f>L111+L112</f>
        <v>131570</v>
      </c>
      <c r="M110" s="47">
        <f t="shared" ref="M110" si="32">M111+M112</f>
        <v>20000</v>
      </c>
      <c r="N110" s="47">
        <v>0</v>
      </c>
      <c r="O110" s="38">
        <f t="shared" ref="O110" si="33">O111</f>
        <v>105991.5</v>
      </c>
      <c r="P110" s="38">
        <f t="shared" ref="P110" si="34">P111</f>
        <v>5578.5</v>
      </c>
      <c r="Q110" s="45">
        <f t="shared" si="9"/>
        <v>131570</v>
      </c>
    </row>
    <row r="111" spans="1:41" s="51" customFormat="1" ht="48" customHeight="1" x14ac:dyDescent="0.25">
      <c r="A111" s="59"/>
      <c r="B111" s="66">
        <v>71955000</v>
      </c>
      <c r="C111" s="25" t="s">
        <v>5</v>
      </c>
      <c r="D111" s="61"/>
      <c r="E111" s="61"/>
      <c r="F111" s="26"/>
      <c r="G111" s="61"/>
      <c r="H111" s="31"/>
      <c r="I111" s="26"/>
      <c r="J111" s="4" t="s">
        <v>32</v>
      </c>
      <c r="K111" s="5">
        <v>20</v>
      </c>
      <c r="L111" s="47">
        <v>111570</v>
      </c>
      <c r="M111" s="38"/>
      <c r="N111" s="38"/>
      <c r="O111" s="47">
        <f>L111*0.95</f>
        <v>105991.5</v>
      </c>
      <c r="P111" s="47">
        <f>L111*0.05</f>
        <v>5578.5</v>
      </c>
      <c r="Q111" s="45">
        <f t="shared" si="9"/>
        <v>111570</v>
      </c>
    </row>
    <row r="112" spans="1:41" s="50" customFormat="1" ht="19.5" customHeight="1" x14ac:dyDescent="0.3">
      <c r="A112" s="52"/>
      <c r="B112" s="66">
        <v>71955000</v>
      </c>
      <c r="C112" s="25" t="s">
        <v>5</v>
      </c>
      <c r="D112" s="4"/>
      <c r="E112" s="4"/>
      <c r="F112" s="43"/>
      <c r="G112" s="21"/>
      <c r="H112" s="33"/>
      <c r="I112" s="26"/>
      <c r="J112" s="4" t="s">
        <v>49</v>
      </c>
      <c r="K112" s="9" t="s">
        <v>47</v>
      </c>
      <c r="L112" s="38">
        <v>20000</v>
      </c>
      <c r="M112" s="45">
        <f t="shared" ref="M112" si="35">L112</f>
        <v>20000</v>
      </c>
      <c r="N112" s="45"/>
      <c r="O112" s="45"/>
      <c r="P112" s="45"/>
      <c r="Q112" s="45">
        <f t="shared" si="9"/>
        <v>20000</v>
      </c>
      <c r="R112" s="48"/>
      <c r="S112" s="48"/>
      <c r="T112" s="48"/>
      <c r="U112" s="51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9"/>
      <c r="AM112" s="48"/>
      <c r="AN112" s="48"/>
      <c r="AO112" s="48"/>
    </row>
    <row r="113" spans="1:41" s="54" customFormat="1" ht="18" customHeight="1" x14ac:dyDescent="0.25">
      <c r="A113" s="58">
        <v>23</v>
      </c>
      <c r="B113" s="66">
        <v>71955000</v>
      </c>
      <c r="C113" s="25" t="s">
        <v>5</v>
      </c>
      <c r="D113" s="25" t="s">
        <v>5</v>
      </c>
      <c r="E113" s="61" t="s">
        <v>6</v>
      </c>
      <c r="F113" s="26">
        <v>74</v>
      </c>
      <c r="G113" s="65" t="s">
        <v>20</v>
      </c>
      <c r="H113" s="31">
        <v>2481.4</v>
      </c>
      <c r="I113" s="26">
        <v>108</v>
      </c>
      <c r="J113" s="61" t="s">
        <v>31</v>
      </c>
      <c r="K113" s="5" t="s">
        <v>1</v>
      </c>
      <c r="L113" s="47">
        <f>L114+L115</f>
        <v>418438</v>
      </c>
      <c r="M113" s="47">
        <f t="shared" ref="M113" si="36">M114+M115</f>
        <v>20000</v>
      </c>
      <c r="N113" s="47">
        <v>0</v>
      </c>
      <c r="O113" s="38">
        <f t="shared" ref="O113" si="37">O114</f>
        <v>378516.1</v>
      </c>
      <c r="P113" s="38">
        <f t="shared" ref="P113" si="38">P114</f>
        <v>19921.900000000001</v>
      </c>
      <c r="Q113" s="45">
        <f t="shared" si="9"/>
        <v>418438</v>
      </c>
    </row>
    <row r="114" spans="1:41" s="54" customFormat="1" ht="48" customHeight="1" x14ac:dyDescent="0.25">
      <c r="A114" s="59"/>
      <c r="B114" s="66">
        <v>71955000</v>
      </c>
      <c r="C114" s="25" t="s">
        <v>5</v>
      </c>
      <c r="D114" s="61"/>
      <c r="E114" s="61"/>
      <c r="F114" s="26"/>
      <c r="G114" s="61"/>
      <c r="H114" s="31"/>
      <c r="I114" s="26"/>
      <c r="J114" s="4" t="s">
        <v>32</v>
      </c>
      <c r="K114" s="5">
        <v>20</v>
      </c>
      <c r="L114" s="47">
        <v>398438</v>
      </c>
      <c r="M114" s="38"/>
      <c r="N114" s="38"/>
      <c r="O114" s="47">
        <f>L114*0.95</f>
        <v>378516.1</v>
      </c>
      <c r="P114" s="47">
        <f>L114*0.05</f>
        <v>19921.900000000001</v>
      </c>
      <c r="Q114" s="45">
        <f t="shared" si="9"/>
        <v>398438</v>
      </c>
    </row>
    <row r="115" spans="1:41" s="56" customFormat="1" ht="19.5" customHeight="1" x14ac:dyDescent="0.3">
      <c r="A115" s="60"/>
      <c r="B115" s="66">
        <v>71955000</v>
      </c>
      <c r="C115" s="25" t="s">
        <v>5</v>
      </c>
      <c r="D115" s="4"/>
      <c r="E115" s="4"/>
      <c r="F115" s="43"/>
      <c r="G115" s="21"/>
      <c r="H115" s="33"/>
      <c r="I115" s="26"/>
      <c r="J115" s="4" t="s">
        <v>49</v>
      </c>
      <c r="K115" s="9" t="s">
        <v>47</v>
      </c>
      <c r="L115" s="38">
        <v>20000</v>
      </c>
      <c r="M115" s="45">
        <f t="shared" ref="M115" si="39">L115</f>
        <v>20000</v>
      </c>
      <c r="N115" s="45"/>
      <c r="O115" s="45"/>
      <c r="P115" s="45"/>
      <c r="Q115" s="45">
        <f t="shared" si="9"/>
        <v>20000</v>
      </c>
      <c r="R115" s="53"/>
      <c r="S115" s="53"/>
      <c r="T115" s="53"/>
      <c r="U115" s="54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5"/>
      <c r="AM115" s="53"/>
      <c r="AN115" s="53"/>
      <c r="AO115" s="53"/>
    </row>
    <row r="116" spans="1:41" s="51" customFormat="1" ht="18" customHeight="1" x14ac:dyDescent="0.25">
      <c r="A116" s="58">
        <v>24</v>
      </c>
      <c r="B116" s="66">
        <v>71955000</v>
      </c>
      <c r="C116" s="25" t="s">
        <v>5</v>
      </c>
      <c r="D116" s="25" t="s">
        <v>5</v>
      </c>
      <c r="E116" s="61" t="s">
        <v>6</v>
      </c>
      <c r="F116" s="26">
        <v>79</v>
      </c>
      <c r="G116" s="65" t="s">
        <v>20</v>
      </c>
      <c r="H116" s="31">
        <v>4133.6000000000004</v>
      </c>
      <c r="I116" s="26">
        <v>205</v>
      </c>
      <c r="J116" s="61" t="s">
        <v>31</v>
      </c>
      <c r="K116" s="5" t="s">
        <v>1</v>
      </c>
      <c r="L116" s="47">
        <f>L117+L118</f>
        <v>145196</v>
      </c>
      <c r="M116" s="47">
        <f t="shared" ref="M116" si="40">M117+M118</f>
        <v>20000</v>
      </c>
      <c r="N116" s="47">
        <v>0</v>
      </c>
      <c r="O116" s="38">
        <f t="shared" ref="O116" si="41">O117</f>
        <v>118936.2</v>
      </c>
      <c r="P116" s="38">
        <f t="shared" ref="P116" si="42">P117</f>
        <v>6259.8</v>
      </c>
      <c r="Q116" s="45">
        <f t="shared" si="9"/>
        <v>145196</v>
      </c>
    </row>
    <row r="117" spans="1:41" s="51" customFormat="1" ht="48" customHeight="1" x14ac:dyDescent="0.25">
      <c r="A117" s="59"/>
      <c r="B117" s="66">
        <v>71955000</v>
      </c>
      <c r="C117" s="25" t="s">
        <v>5</v>
      </c>
      <c r="D117" s="61"/>
      <c r="E117" s="61"/>
      <c r="F117" s="26"/>
      <c r="G117" s="61"/>
      <c r="H117" s="31"/>
      <c r="I117" s="26"/>
      <c r="J117" s="4" t="s">
        <v>32</v>
      </c>
      <c r="K117" s="5">
        <v>20</v>
      </c>
      <c r="L117" s="47">
        <v>125196</v>
      </c>
      <c r="M117" s="38"/>
      <c r="N117" s="38"/>
      <c r="O117" s="47">
        <f>L117*0.95</f>
        <v>118936.2</v>
      </c>
      <c r="P117" s="47">
        <f>L117*0.05</f>
        <v>6259.8</v>
      </c>
      <c r="Q117" s="45">
        <f t="shared" si="9"/>
        <v>125196</v>
      </c>
    </row>
    <row r="118" spans="1:41" s="50" customFormat="1" ht="19.5" customHeight="1" x14ac:dyDescent="0.3">
      <c r="A118" s="52"/>
      <c r="B118" s="66">
        <v>71955000</v>
      </c>
      <c r="C118" s="25" t="s">
        <v>5</v>
      </c>
      <c r="D118" s="4"/>
      <c r="E118" s="4"/>
      <c r="F118" s="43"/>
      <c r="G118" s="21"/>
      <c r="H118" s="33"/>
      <c r="I118" s="26"/>
      <c r="J118" s="4" t="s">
        <v>49</v>
      </c>
      <c r="K118" s="9" t="s">
        <v>47</v>
      </c>
      <c r="L118" s="38">
        <v>20000</v>
      </c>
      <c r="M118" s="45">
        <f t="shared" ref="M118" si="43">L118</f>
        <v>20000</v>
      </c>
      <c r="N118" s="45"/>
      <c r="O118" s="45"/>
      <c r="P118" s="45"/>
      <c r="Q118" s="45">
        <f t="shared" ref="Q118" si="44">M118+N118+O118+P118</f>
        <v>20000</v>
      </c>
      <c r="R118" s="48"/>
      <c r="S118" s="48"/>
      <c r="T118" s="48"/>
      <c r="U118" s="51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9"/>
      <c r="AM118" s="48"/>
      <c r="AN118" s="48"/>
      <c r="AO118" s="48"/>
    </row>
  </sheetData>
  <autoFilter ref="A11:AP118"/>
  <mergeCells count="38">
    <mergeCell ref="A73:A76"/>
    <mergeCell ref="A77:A79"/>
    <mergeCell ref="A80:A83"/>
    <mergeCell ref="A84:A91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A12:E12"/>
    <mergeCell ref="B13:I13"/>
    <mergeCell ref="A6:A10"/>
    <mergeCell ref="O7:O9"/>
    <mergeCell ref="P7:P9"/>
    <mergeCell ref="Q7:Q9"/>
    <mergeCell ref="I6:I10"/>
    <mergeCell ref="J6:K9"/>
    <mergeCell ref="L6:L9"/>
    <mergeCell ref="H6:H10"/>
    <mergeCell ref="G7:G10"/>
    <mergeCell ref="B6:B10"/>
    <mergeCell ref="C6:C10"/>
    <mergeCell ref="A14:A16"/>
    <mergeCell ref="A33:A40"/>
    <mergeCell ref="A41:A48"/>
    <mergeCell ref="A49:A54"/>
    <mergeCell ref="A55:A60"/>
    <mergeCell ref="A61:A68"/>
    <mergeCell ref="A69:A72"/>
    <mergeCell ref="A17:A20"/>
    <mergeCell ref="A21:A24"/>
    <mergeCell ref="A25:A28"/>
    <mergeCell ref="A29:A32"/>
  </mergeCells>
  <pageMargins left="1.1811023622047245" right="0.39370078740157483" top="0.78740157480314965" bottom="0.78740157480314965" header="0" footer="0"/>
  <pageSetup paperSize="9" scale="26" fitToHeight="100" orientation="landscape" useFirstPageNumber="1" r:id="rId1"/>
  <headerFooter differentFirst="1">
    <oddHeader>&amp;C&amp;P</oddHeader>
  </headerFooter>
  <rowBreaks count="1" manualBreakCount="1">
    <brk id="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2018-08-28T12:50:37Z</cp:lastPrinted>
  <dcterms:created xsi:type="dcterms:W3CDTF">2015-06-18T05:00:26Z</dcterms:created>
  <dcterms:modified xsi:type="dcterms:W3CDTF">2018-09-18T07:23:21Z</dcterms:modified>
</cp:coreProperties>
</file>