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ченюк\Desktop\Разбивка по МО для сайта в раздел капитальный ремонт 2018\"/>
    </mc:Choice>
  </mc:AlternateContent>
  <bookViews>
    <workbookView xWindow="0" yWindow="0" windowWidth="14700" windowHeight="11940"/>
  </bookViews>
  <sheets>
    <sheet name="изменение" sheetId="1" r:id="rId1"/>
  </sheets>
  <definedNames>
    <definedName name="_xlnm._FilterDatabase" localSheetId="0" hidden="1">изменение!$A$11:$AP$30</definedName>
    <definedName name="_xlnm.Print_Titles" localSheetId="0">изменение!$11:$11</definedName>
    <definedName name="_xlnm.Print_Area" localSheetId="0">изменение!$A$1:$Q$30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O29" i="1"/>
  <c r="P29" i="1"/>
  <c r="L28" i="1"/>
  <c r="L24" i="1"/>
  <c r="L19" i="1"/>
  <c r="L14" i="1"/>
  <c r="L12" i="1" l="1"/>
  <c r="Q29" i="1" l="1"/>
  <c r="Q13" i="1"/>
  <c r="M27" i="1" l="1"/>
  <c r="Q27" i="1" s="1"/>
  <c r="M26" i="1"/>
  <c r="Q26" i="1" s="1"/>
  <c r="M25" i="1"/>
  <c r="Q25" i="1" s="1"/>
  <c r="M23" i="1"/>
  <c r="Q23" i="1" s="1"/>
  <c r="M22" i="1"/>
  <c r="Q22" i="1" s="1"/>
  <c r="M21" i="1"/>
  <c r="Q21" i="1" s="1"/>
  <c r="M20" i="1"/>
  <c r="Q20" i="1" s="1"/>
  <c r="M18" i="1"/>
  <c r="Q18" i="1" s="1"/>
  <c r="M17" i="1"/>
  <c r="Q17" i="1" s="1"/>
  <c r="M16" i="1"/>
  <c r="Q16" i="1" s="1"/>
  <c r="M15" i="1"/>
  <c r="Q15" i="1" s="1"/>
  <c r="M24" i="1" l="1"/>
  <c r="Q24" i="1" s="1"/>
  <c r="M19" i="1"/>
  <c r="Q19" i="1" s="1"/>
  <c r="M30" i="1"/>
  <c r="P28" i="1"/>
  <c r="P12" i="1" s="1"/>
  <c r="O28" i="1"/>
  <c r="O12" i="1" s="1"/>
  <c r="N28" i="1"/>
  <c r="N12" i="1" s="1"/>
  <c r="M28" i="1" l="1"/>
  <c r="Q28" i="1" s="1"/>
  <c r="Q30" i="1"/>
  <c r="M14" i="1"/>
  <c r="M12" i="1" l="1"/>
  <c r="Q12" i="1" s="1"/>
  <c r="Q14" i="1"/>
</calcChain>
</file>

<file path=xl/sharedStrings.xml><?xml version="1.0" encoding="utf-8"?>
<sst xmlns="http://schemas.openxmlformats.org/spreadsheetml/2006/main" count="98" uniqueCount="46">
  <si>
    <t>ул. Советская</t>
  </si>
  <si>
    <t>с. Яр-Сале</t>
  </si>
  <si>
    <t>Ямальский район</t>
  </si>
  <si>
    <t>Х</t>
  </si>
  <si>
    <t>11</t>
  </si>
  <si>
    <t>08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</si>
  <si>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</si>
  <si>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</si>
  <si>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</si>
  <si>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</si>
  <si>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</si>
  <si>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</si>
  <si>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</si>
  <si>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</si>
  <si>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</si>
  <si>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</si>
  <si>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</si>
  <si>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</si>
  <si>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</si>
  <si>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</si>
  <si>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</si>
  <si>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</si>
  <si>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</si>
  <si>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</si>
  <si>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</si>
  <si>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многоквартирный дом (№, корп.)</t>
  </si>
  <si>
    <t>5А</t>
  </si>
  <si>
    <t>ул. Кугаевского Николая Дмитриевича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</si>
  <si>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</si>
  <si>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</si>
  <si>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услуги по строительному контролю</t>
  </si>
  <si>
    <t>ремонт крыши</t>
  </si>
  <si>
    <t>ремонт фундамента многоквартирного дома</t>
  </si>
  <si>
    <t>Итого: муниципальное образование Ямальский район 2018 год</t>
  </si>
  <si>
    <t>Код ОКТМО муниципаль-ного образования (№)</t>
  </si>
  <si>
    <t>констру-ктив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</si>
  <si>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</si>
  <si>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</si>
  <si>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</si>
  <si>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50</t>
  </si>
  <si>
    <t>27А</t>
  </si>
  <si>
    <t>9А</t>
  </si>
  <si>
    <t>проведение государственной экспертизы проекта</t>
  </si>
  <si>
    <t>город, поселок городского типа, поселок, село, деревня, населенный пункт (г., пгт, пос., с., д., н/п)</t>
  </si>
  <si>
    <t>микрорайон, проспект, улица, переулок, проезд (м/р, пр., ул., пер., проезд)</t>
  </si>
  <si>
    <t>расположенных на территории Ямало-Ненецкого автономного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</si>
</sst>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11" fillId="0" borderId="0" xfId="0" applyNumberFormat="1" applyFont="1" applyFill="1" applyAlignment="1">
      <alignment horizontal="center" vertical="top"/>
    </xf>
    <xf numFmtId="4" fontId="0" fillId="0" borderId="0" xfId="0" applyNumberFormat="1" applyFill="1"/>
    <xf numFmtId="4" fontId="11" fillId="0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/>
    </xf>
    <xf numFmtId="3" fontId="11" fillId="0" borderId="0" xfId="0" applyNumberFormat="1" applyFont="1" applyFill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0" fontId="5" fillId="2" borderId="0" xfId="0" applyFont="1" applyFill="1" applyBorder="1"/>
    <xf numFmtId="2" fontId="6" fillId="2" borderId="0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view="pageBreakPreview" zoomScale="76" zoomScaleNormal="76" zoomScaleSheetLayoutView="76" zoomScalePageLayoutView="60" workbookViewId="0">
      <selection activeCell="J29" sqref="J29"/>
    </sheetView>
  </sheetViews>
  <sheetFormatPr defaultColWidth="9.140625" defaultRowHeight="15" x14ac:dyDescent="0.25"/>
  <cols>
    <col min="1" max="1" width="4.5703125" style="11" customWidth="1"/>
    <col min="2" max="2" width="14.140625" style="13" customWidth="1"/>
    <col min="3" max="3" width="28.85546875" style="11" customWidth="1"/>
    <col min="4" max="4" width="22.28515625" style="11" customWidth="1"/>
    <col min="5" max="5" width="33" style="14" customWidth="1"/>
    <col min="6" max="6" width="19.42578125" style="22" customWidth="1"/>
    <col min="7" max="7" width="9.42578125" style="13" customWidth="1"/>
    <col min="8" max="8" width="16.42578125" style="24" customWidth="1"/>
    <col min="9" max="9" width="15.5703125" style="33" customWidth="1"/>
    <col min="10" max="10" width="50.5703125" style="14" customWidth="1"/>
    <col min="11" max="11" width="10" style="14" customWidth="1"/>
    <col min="12" max="12" width="19.5703125" style="31" customWidth="1"/>
    <col min="13" max="13" width="19.140625" style="31" customWidth="1"/>
    <col min="14" max="14" width="14.7109375" style="31" customWidth="1"/>
    <col min="15" max="15" width="18.140625" style="31" customWidth="1"/>
    <col min="16" max="16" width="21.5703125" style="31" customWidth="1"/>
    <col min="17" max="17" width="19.85546875" style="31" customWidth="1"/>
    <col min="18" max="18" width="16.28515625" style="11" customWidth="1"/>
    <col min="19" max="19" width="15.140625" style="11" bestFit="1" customWidth="1"/>
    <col min="20" max="20" width="9.140625" style="11"/>
    <col min="21" max="21" width="13.140625" style="11" customWidth="1"/>
    <col min="22" max="37" width="9.140625" style="11"/>
    <col min="38" max="38" width="17.42578125" style="11" customWidth="1"/>
    <col min="39" max="16384" width="9.140625" style="11"/>
  </cols>
  <sheetData>
    <row r="1" spans="1:41" ht="11.25" customHeight="1" x14ac:dyDescent="0.2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41" ht="12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41" ht="32.25" customHeight="1" x14ac:dyDescent="0.25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41" ht="27" customHeight="1" x14ac:dyDescent="0.25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41" ht="11.25" customHeight="1" x14ac:dyDescent="0.25">
      <c r="A5" s="16"/>
      <c r="B5" s="16"/>
      <c r="C5" s="15"/>
      <c r="D5" s="15"/>
      <c r="E5" s="15"/>
      <c r="F5" s="23"/>
      <c r="G5" s="16"/>
      <c r="H5" s="25"/>
      <c r="I5" s="34"/>
      <c r="J5" s="15"/>
      <c r="K5" s="15"/>
      <c r="L5" s="25"/>
      <c r="M5" s="25"/>
      <c r="N5" s="25"/>
      <c r="O5" s="25"/>
      <c r="P5" s="25"/>
      <c r="Q5" s="25"/>
    </row>
    <row r="6" spans="1:41" ht="62.25" customHeight="1" x14ac:dyDescent="0.25">
      <c r="A6" s="56" t="s">
        <v>17</v>
      </c>
      <c r="B6" s="56" t="s">
        <v>34</v>
      </c>
      <c r="C6" s="56" t="s">
        <v>22</v>
      </c>
      <c r="D6" s="63" t="s">
        <v>13</v>
      </c>
      <c r="E6" s="64"/>
      <c r="F6" s="64"/>
      <c r="G6" s="65"/>
      <c r="H6" s="59" t="s">
        <v>23</v>
      </c>
      <c r="I6" s="58" t="s">
        <v>24</v>
      </c>
      <c r="J6" s="56" t="s">
        <v>18</v>
      </c>
      <c r="K6" s="56"/>
      <c r="L6" s="59" t="s">
        <v>38</v>
      </c>
      <c r="M6" s="62" t="s">
        <v>20</v>
      </c>
      <c r="N6" s="62"/>
      <c r="O6" s="62"/>
      <c r="P6" s="62"/>
      <c r="Q6" s="62"/>
    </row>
    <row r="7" spans="1:41" ht="93.75" customHeight="1" x14ac:dyDescent="0.25">
      <c r="A7" s="56"/>
      <c r="B7" s="56"/>
      <c r="C7" s="56"/>
      <c r="D7" s="56" t="s">
        <v>43</v>
      </c>
      <c r="E7" s="56" t="s">
        <v>44</v>
      </c>
      <c r="F7" s="59" t="s">
        <v>25</v>
      </c>
      <c r="G7" s="56" t="s">
        <v>35</v>
      </c>
      <c r="H7" s="59"/>
      <c r="I7" s="58"/>
      <c r="J7" s="56"/>
      <c r="K7" s="56"/>
      <c r="L7" s="59"/>
      <c r="M7" s="57" t="s">
        <v>12</v>
      </c>
      <c r="N7" s="66" t="s">
        <v>16</v>
      </c>
      <c r="O7" s="57" t="s">
        <v>11</v>
      </c>
      <c r="P7" s="57" t="s">
        <v>10</v>
      </c>
      <c r="Q7" s="57" t="s">
        <v>7</v>
      </c>
    </row>
    <row r="8" spans="1:41" ht="70.5" customHeight="1" x14ac:dyDescent="0.25">
      <c r="A8" s="56"/>
      <c r="B8" s="56"/>
      <c r="C8" s="56"/>
      <c r="D8" s="56"/>
      <c r="E8" s="56"/>
      <c r="F8" s="59"/>
      <c r="G8" s="56"/>
      <c r="H8" s="59"/>
      <c r="I8" s="58"/>
      <c r="J8" s="56"/>
      <c r="K8" s="56"/>
      <c r="L8" s="59"/>
      <c r="M8" s="57"/>
      <c r="N8" s="67"/>
      <c r="O8" s="57"/>
      <c r="P8" s="57"/>
      <c r="Q8" s="5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5.75" customHeight="1" x14ac:dyDescent="0.25">
      <c r="A9" s="56"/>
      <c r="B9" s="56"/>
      <c r="C9" s="56"/>
      <c r="D9" s="56"/>
      <c r="E9" s="56"/>
      <c r="F9" s="59"/>
      <c r="G9" s="56"/>
      <c r="H9" s="59"/>
      <c r="I9" s="58"/>
      <c r="J9" s="56"/>
      <c r="K9" s="56"/>
      <c r="L9" s="59"/>
      <c r="M9" s="57"/>
      <c r="N9" s="68"/>
      <c r="O9" s="57"/>
      <c r="P9" s="57"/>
      <c r="Q9" s="5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4" customFormat="1" ht="51" customHeight="1" x14ac:dyDescent="0.25">
      <c r="A10" s="56"/>
      <c r="B10" s="56"/>
      <c r="C10" s="56"/>
      <c r="D10" s="56"/>
      <c r="E10" s="56"/>
      <c r="F10" s="59"/>
      <c r="G10" s="56"/>
      <c r="H10" s="59"/>
      <c r="I10" s="58"/>
      <c r="J10" s="50" t="s">
        <v>9</v>
      </c>
      <c r="K10" s="50" t="s">
        <v>8</v>
      </c>
      <c r="L10" s="51" t="s">
        <v>7</v>
      </c>
      <c r="M10" s="49" t="s">
        <v>36</v>
      </c>
      <c r="N10" s="49" t="s">
        <v>36</v>
      </c>
      <c r="O10" s="49" t="s">
        <v>37</v>
      </c>
      <c r="P10" s="49" t="s">
        <v>37</v>
      </c>
      <c r="Q10" s="49" t="s">
        <v>36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" customFormat="1" ht="15.75" x14ac:dyDescent="0.25">
      <c r="A11" s="12">
        <v>1</v>
      </c>
      <c r="B11" s="12">
        <v>2</v>
      </c>
      <c r="C11" s="12">
        <v>3</v>
      </c>
      <c r="D11" s="12">
        <v>4</v>
      </c>
      <c r="E11" s="52">
        <v>5</v>
      </c>
      <c r="F11" s="35">
        <v>6</v>
      </c>
      <c r="G11" s="35">
        <v>7</v>
      </c>
      <c r="H11" s="35">
        <v>8</v>
      </c>
      <c r="I11" s="35">
        <v>9</v>
      </c>
      <c r="J11" s="52">
        <v>10</v>
      </c>
      <c r="K11" s="52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37">
        <v>17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8" customHeight="1" x14ac:dyDescent="0.25">
      <c r="A12" s="53" t="s">
        <v>33</v>
      </c>
      <c r="B12" s="54"/>
      <c r="C12" s="54"/>
      <c r="D12" s="54"/>
      <c r="E12" s="55"/>
      <c r="F12" s="21">
        <v>4</v>
      </c>
      <c r="G12" s="52" t="s">
        <v>3</v>
      </c>
      <c r="H12" s="26">
        <f>H14+H19+H24+H28</f>
        <v>4069.3999999999996</v>
      </c>
      <c r="I12" s="21">
        <f>I14+I19+I24+I28</f>
        <v>185</v>
      </c>
      <c r="J12" s="52" t="s">
        <v>3</v>
      </c>
      <c r="K12" s="4" t="s">
        <v>3</v>
      </c>
      <c r="L12" s="26">
        <f>L14+L19+L24+L28</f>
        <v>11277505</v>
      </c>
      <c r="M12" s="26">
        <f>M14+M19+M24+M28</f>
        <v>10977505</v>
      </c>
      <c r="N12" s="26">
        <f>N14+N19+N24+N28</f>
        <v>0</v>
      </c>
      <c r="O12" s="26">
        <f>O14+O19+O24+O28+O13</f>
        <v>286000</v>
      </c>
      <c r="P12" s="26">
        <f t="shared" ref="P12" si="0">P14+P19+P24+P28</f>
        <v>15000</v>
      </c>
      <c r="Q12" s="38">
        <f>M12+N12+O12+P12</f>
        <v>11278505</v>
      </c>
    </row>
    <row r="13" spans="1:41" ht="18" customHeight="1" x14ac:dyDescent="0.25">
      <c r="A13" s="48"/>
      <c r="B13" s="53" t="s">
        <v>21</v>
      </c>
      <c r="C13" s="54"/>
      <c r="D13" s="54"/>
      <c r="E13" s="54"/>
      <c r="F13" s="54"/>
      <c r="G13" s="54"/>
      <c r="H13" s="54"/>
      <c r="I13" s="55"/>
      <c r="J13" s="52" t="s">
        <v>3</v>
      </c>
      <c r="K13" s="4" t="s">
        <v>3</v>
      </c>
      <c r="L13" s="39"/>
      <c r="M13" s="39"/>
      <c r="N13" s="39"/>
      <c r="O13" s="39">
        <v>1000</v>
      </c>
      <c r="P13" s="39"/>
      <c r="Q13" s="38">
        <f t="shared" ref="Q13:Q30" si="1">M13+N13+O13+P13</f>
        <v>1000</v>
      </c>
    </row>
    <row r="14" spans="1:41" ht="33" customHeight="1" x14ac:dyDescent="0.25">
      <c r="A14" s="45">
        <v>1</v>
      </c>
      <c r="B14" s="2">
        <v>71928000</v>
      </c>
      <c r="C14" s="7" t="s">
        <v>2</v>
      </c>
      <c r="D14" s="7" t="s">
        <v>1</v>
      </c>
      <c r="E14" s="10" t="s">
        <v>27</v>
      </c>
      <c r="F14" s="37">
        <v>7</v>
      </c>
      <c r="G14" s="2" t="s">
        <v>19</v>
      </c>
      <c r="H14" s="30">
        <v>709.9</v>
      </c>
      <c r="I14" s="37">
        <v>40</v>
      </c>
      <c r="J14" s="48" t="s">
        <v>28</v>
      </c>
      <c r="K14" s="2" t="s">
        <v>3</v>
      </c>
      <c r="L14" s="40">
        <f>L15+L16+L17+L18</f>
        <v>4393045</v>
      </c>
      <c r="M14" s="32">
        <f>L14</f>
        <v>4393045</v>
      </c>
      <c r="N14" s="40">
        <v>0</v>
      </c>
      <c r="O14" s="32">
        <v>0</v>
      </c>
      <c r="P14" s="27">
        <v>0</v>
      </c>
      <c r="Q14" s="38">
        <f t="shared" si="1"/>
        <v>4393045</v>
      </c>
    </row>
    <row r="15" spans="1:41" s="43" customFormat="1" ht="19.5" customHeight="1" x14ac:dyDescent="0.3">
      <c r="A15" s="46"/>
      <c r="B15" s="2">
        <v>71928000</v>
      </c>
      <c r="C15" s="7" t="s">
        <v>2</v>
      </c>
      <c r="D15" s="3"/>
      <c r="E15" s="3"/>
      <c r="F15" s="36"/>
      <c r="G15" s="19"/>
      <c r="H15" s="28"/>
      <c r="I15" s="21"/>
      <c r="J15" s="3" t="s">
        <v>42</v>
      </c>
      <c r="K15" s="9" t="s">
        <v>39</v>
      </c>
      <c r="L15" s="40">
        <v>10000</v>
      </c>
      <c r="M15" s="29">
        <f t="shared" ref="M15:M18" si="2">L15</f>
        <v>10000</v>
      </c>
      <c r="N15" s="38"/>
      <c r="O15" s="38"/>
      <c r="P15" s="38"/>
      <c r="Q15" s="38">
        <f t="shared" si="1"/>
        <v>10000</v>
      </c>
      <c r="R15" s="41"/>
      <c r="S15" s="41"/>
      <c r="T15" s="41"/>
      <c r="U15" s="44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2"/>
      <c r="AM15" s="41"/>
      <c r="AN15" s="41"/>
      <c r="AO15" s="41"/>
    </row>
    <row r="16" spans="1:41" ht="18" customHeight="1" x14ac:dyDescent="0.25">
      <c r="A16" s="46"/>
      <c r="B16" s="2">
        <v>71928000</v>
      </c>
      <c r="C16" s="7" t="s">
        <v>2</v>
      </c>
      <c r="D16" s="7"/>
      <c r="E16" s="7"/>
      <c r="F16" s="37"/>
      <c r="G16" s="2"/>
      <c r="H16" s="30"/>
      <c r="I16" s="37"/>
      <c r="J16" s="48" t="s">
        <v>32</v>
      </c>
      <c r="K16" s="8" t="s">
        <v>4</v>
      </c>
      <c r="L16" s="40">
        <v>1918554</v>
      </c>
      <c r="M16" s="29">
        <f t="shared" si="2"/>
        <v>1918554</v>
      </c>
      <c r="N16" s="32"/>
      <c r="O16" s="32"/>
      <c r="P16" s="32"/>
      <c r="Q16" s="38">
        <f t="shared" si="1"/>
        <v>1918554</v>
      </c>
    </row>
    <row r="17" spans="1:41" ht="18" customHeight="1" x14ac:dyDescent="0.25">
      <c r="A17" s="46"/>
      <c r="B17" s="2">
        <v>71928000</v>
      </c>
      <c r="C17" s="7" t="s">
        <v>2</v>
      </c>
      <c r="D17" s="7"/>
      <c r="E17" s="7"/>
      <c r="F17" s="37"/>
      <c r="G17" s="2"/>
      <c r="H17" s="30"/>
      <c r="I17" s="37"/>
      <c r="J17" s="5" t="s">
        <v>31</v>
      </c>
      <c r="K17" s="9" t="s">
        <v>5</v>
      </c>
      <c r="L17" s="40">
        <v>2372659</v>
      </c>
      <c r="M17" s="29">
        <f t="shared" si="2"/>
        <v>2372659</v>
      </c>
      <c r="N17" s="32"/>
      <c r="O17" s="32"/>
      <c r="P17" s="32"/>
      <c r="Q17" s="38">
        <f t="shared" si="1"/>
        <v>2372659</v>
      </c>
    </row>
    <row r="18" spans="1:41" ht="18" customHeight="1" x14ac:dyDescent="0.25">
      <c r="A18" s="47"/>
      <c r="B18" s="2">
        <v>71928000</v>
      </c>
      <c r="C18" s="7" t="s">
        <v>2</v>
      </c>
      <c r="D18" s="7"/>
      <c r="E18" s="7"/>
      <c r="F18" s="37"/>
      <c r="G18" s="2"/>
      <c r="H18" s="30"/>
      <c r="I18" s="37"/>
      <c r="J18" s="7" t="s">
        <v>30</v>
      </c>
      <c r="K18" s="2">
        <v>21</v>
      </c>
      <c r="L18" s="40">
        <v>91832</v>
      </c>
      <c r="M18" s="29">
        <f t="shared" si="2"/>
        <v>91832</v>
      </c>
      <c r="N18" s="32"/>
      <c r="O18" s="32"/>
      <c r="P18" s="32"/>
      <c r="Q18" s="38">
        <f t="shared" si="1"/>
        <v>91832</v>
      </c>
    </row>
    <row r="19" spans="1:41" ht="33.75" customHeight="1" x14ac:dyDescent="0.25">
      <c r="A19" s="45">
        <v>2</v>
      </c>
      <c r="B19" s="2">
        <v>71928000</v>
      </c>
      <c r="C19" s="7" t="s">
        <v>2</v>
      </c>
      <c r="D19" s="7" t="s">
        <v>1</v>
      </c>
      <c r="E19" s="10" t="s">
        <v>27</v>
      </c>
      <c r="F19" s="37" t="s">
        <v>26</v>
      </c>
      <c r="G19" s="2" t="s">
        <v>19</v>
      </c>
      <c r="H19" s="30">
        <v>708.8</v>
      </c>
      <c r="I19" s="37">
        <v>60</v>
      </c>
      <c r="J19" s="48" t="s">
        <v>28</v>
      </c>
      <c r="K19" s="2" t="s">
        <v>3</v>
      </c>
      <c r="L19" s="40">
        <f>L20+L21+L22+L23</f>
        <v>4557125</v>
      </c>
      <c r="M19" s="32">
        <f>L19</f>
        <v>4557125</v>
      </c>
      <c r="N19" s="40">
        <v>0</v>
      </c>
      <c r="O19" s="32">
        <v>0</v>
      </c>
      <c r="P19" s="27">
        <v>0</v>
      </c>
      <c r="Q19" s="38">
        <f t="shared" si="1"/>
        <v>4557125</v>
      </c>
    </row>
    <row r="20" spans="1:41" s="43" customFormat="1" ht="19.5" customHeight="1" x14ac:dyDescent="0.3">
      <c r="A20" s="46"/>
      <c r="B20" s="2">
        <v>71928000</v>
      </c>
      <c r="C20" s="7" t="s">
        <v>2</v>
      </c>
      <c r="D20" s="3"/>
      <c r="E20" s="3"/>
      <c r="F20" s="36"/>
      <c r="G20" s="19"/>
      <c r="H20" s="28"/>
      <c r="I20" s="21"/>
      <c r="J20" s="3" t="s">
        <v>42</v>
      </c>
      <c r="K20" s="9" t="s">
        <v>39</v>
      </c>
      <c r="L20" s="40">
        <v>10000</v>
      </c>
      <c r="M20" s="29">
        <f t="shared" ref="M20:M23" si="3">L20</f>
        <v>10000</v>
      </c>
      <c r="N20" s="38"/>
      <c r="O20" s="38"/>
      <c r="P20" s="38"/>
      <c r="Q20" s="38">
        <f t="shared" si="1"/>
        <v>10000</v>
      </c>
      <c r="R20" s="41"/>
      <c r="S20" s="41"/>
      <c r="T20" s="41"/>
      <c r="U20" s="44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  <c r="AM20" s="41"/>
      <c r="AN20" s="41"/>
      <c r="AO20" s="41"/>
    </row>
    <row r="21" spans="1:41" ht="18" customHeight="1" x14ac:dyDescent="0.25">
      <c r="A21" s="46"/>
      <c r="B21" s="2">
        <v>71928000</v>
      </c>
      <c r="C21" s="7" t="s">
        <v>2</v>
      </c>
      <c r="D21" s="7"/>
      <c r="E21" s="7"/>
      <c r="F21" s="37"/>
      <c r="G21" s="2"/>
      <c r="H21" s="30"/>
      <c r="I21" s="37"/>
      <c r="J21" s="48" t="s">
        <v>32</v>
      </c>
      <c r="K21" s="8" t="s">
        <v>4</v>
      </c>
      <c r="L21" s="40">
        <v>1955487</v>
      </c>
      <c r="M21" s="29">
        <f t="shared" si="3"/>
        <v>1955487</v>
      </c>
      <c r="N21" s="32"/>
      <c r="O21" s="32"/>
      <c r="P21" s="32"/>
      <c r="Q21" s="38">
        <f t="shared" si="1"/>
        <v>1955487</v>
      </c>
    </row>
    <row r="22" spans="1:41" ht="18" customHeight="1" x14ac:dyDescent="0.25">
      <c r="A22" s="46"/>
      <c r="B22" s="2">
        <v>71928000</v>
      </c>
      <c r="C22" s="7" t="s">
        <v>2</v>
      </c>
      <c r="D22" s="7"/>
      <c r="E22" s="7"/>
      <c r="F22" s="37"/>
      <c r="G22" s="2"/>
      <c r="H22" s="30"/>
      <c r="I22" s="37"/>
      <c r="J22" s="5" t="s">
        <v>31</v>
      </c>
      <c r="K22" s="9" t="s">
        <v>5</v>
      </c>
      <c r="L22" s="40">
        <v>2496368</v>
      </c>
      <c r="M22" s="29">
        <f t="shared" si="3"/>
        <v>2496368</v>
      </c>
      <c r="N22" s="32"/>
      <c r="O22" s="32"/>
      <c r="P22" s="32"/>
      <c r="Q22" s="38">
        <f t="shared" si="1"/>
        <v>2496368</v>
      </c>
    </row>
    <row r="23" spans="1:41" ht="18" customHeight="1" x14ac:dyDescent="0.25">
      <c r="A23" s="47"/>
      <c r="B23" s="2">
        <v>71928000</v>
      </c>
      <c r="C23" s="7" t="s">
        <v>2</v>
      </c>
      <c r="D23" s="7"/>
      <c r="E23" s="7"/>
      <c r="F23" s="37"/>
      <c r="G23" s="2"/>
      <c r="H23" s="30"/>
      <c r="I23" s="37"/>
      <c r="J23" s="7" t="s">
        <v>30</v>
      </c>
      <c r="K23" s="2">
        <v>21</v>
      </c>
      <c r="L23" s="40">
        <v>95270</v>
      </c>
      <c r="M23" s="29">
        <f t="shared" si="3"/>
        <v>95270</v>
      </c>
      <c r="N23" s="32"/>
      <c r="O23" s="32"/>
      <c r="P23" s="32"/>
      <c r="Q23" s="38">
        <f t="shared" si="1"/>
        <v>95270</v>
      </c>
    </row>
    <row r="24" spans="1:41" ht="36" customHeight="1" x14ac:dyDescent="0.25">
      <c r="A24" s="45">
        <v>3</v>
      </c>
      <c r="B24" s="2">
        <v>71928000</v>
      </c>
      <c r="C24" s="7" t="s">
        <v>2</v>
      </c>
      <c r="D24" s="7" t="s">
        <v>1</v>
      </c>
      <c r="E24" s="10" t="s">
        <v>27</v>
      </c>
      <c r="F24" s="37" t="s">
        <v>41</v>
      </c>
      <c r="G24" s="2" t="s">
        <v>19</v>
      </c>
      <c r="H24" s="30">
        <v>694.2</v>
      </c>
      <c r="I24" s="37">
        <v>13</v>
      </c>
      <c r="J24" s="48" t="s">
        <v>28</v>
      </c>
      <c r="K24" s="2" t="s">
        <v>3</v>
      </c>
      <c r="L24" s="40">
        <f>L25+L26+L27</f>
        <v>2007335</v>
      </c>
      <c r="M24" s="32">
        <f>L24</f>
        <v>2007335</v>
      </c>
      <c r="N24" s="40">
        <v>0</v>
      </c>
      <c r="O24" s="32">
        <v>0</v>
      </c>
      <c r="P24" s="27">
        <v>0</v>
      </c>
      <c r="Q24" s="38">
        <f t="shared" si="1"/>
        <v>2007335</v>
      </c>
    </row>
    <row r="25" spans="1:41" s="43" customFormat="1" ht="19.5" customHeight="1" x14ac:dyDescent="0.3">
      <c r="A25" s="46"/>
      <c r="B25" s="2">
        <v>71928000</v>
      </c>
      <c r="C25" s="7" t="s">
        <v>2</v>
      </c>
      <c r="D25" s="3"/>
      <c r="E25" s="3"/>
      <c r="F25" s="36"/>
      <c r="G25" s="19"/>
      <c r="H25" s="28"/>
      <c r="I25" s="21"/>
      <c r="J25" s="3" t="s">
        <v>42</v>
      </c>
      <c r="K25" s="9" t="s">
        <v>39</v>
      </c>
      <c r="L25" s="40">
        <v>10000</v>
      </c>
      <c r="M25" s="29">
        <f t="shared" ref="M25:M27" si="4">L25</f>
        <v>10000</v>
      </c>
      <c r="N25" s="38"/>
      <c r="O25" s="38"/>
      <c r="P25" s="38"/>
      <c r="Q25" s="38">
        <f t="shared" si="1"/>
        <v>10000</v>
      </c>
      <c r="R25" s="41"/>
      <c r="S25" s="41"/>
      <c r="T25" s="41"/>
      <c r="U25" s="44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2"/>
      <c r="AM25" s="41"/>
      <c r="AN25" s="41"/>
      <c r="AO25" s="41"/>
    </row>
    <row r="26" spans="1:41" ht="18" customHeight="1" x14ac:dyDescent="0.25">
      <c r="A26" s="46"/>
      <c r="B26" s="2">
        <v>71928000</v>
      </c>
      <c r="C26" s="7" t="s">
        <v>2</v>
      </c>
      <c r="D26" s="7"/>
      <c r="E26" s="7"/>
      <c r="F26" s="37"/>
      <c r="G26" s="2"/>
      <c r="H26" s="30"/>
      <c r="I26" s="37"/>
      <c r="J26" s="7" t="s">
        <v>32</v>
      </c>
      <c r="K26" s="2">
        <v>11</v>
      </c>
      <c r="L26" s="40">
        <v>1955487</v>
      </c>
      <c r="M26" s="29">
        <f t="shared" si="4"/>
        <v>1955487</v>
      </c>
      <c r="N26" s="40"/>
      <c r="O26" s="32"/>
      <c r="P26" s="27"/>
      <c r="Q26" s="38">
        <f t="shared" si="1"/>
        <v>1955487</v>
      </c>
    </row>
    <row r="27" spans="1:41" ht="18" customHeight="1" x14ac:dyDescent="0.25">
      <c r="A27" s="47"/>
      <c r="B27" s="2">
        <v>71928000</v>
      </c>
      <c r="C27" s="7" t="s">
        <v>2</v>
      </c>
      <c r="D27" s="7"/>
      <c r="E27" s="7"/>
      <c r="F27" s="37"/>
      <c r="G27" s="2"/>
      <c r="H27" s="30"/>
      <c r="I27" s="37"/>
      <c r="J27" s="7" t="s">
        <v>30</v>
      </c>
      <c r="K27" s="2">
        <v>21</v>
      </c>
      <c r="L27" s="40">
        <v>41848</v>
      </c>
      <c r="M27" s="29">
        <f t="shared" si="4"/>
        <v>41848</v>
      </c>
      <c r="N27" s="32"/>
      <c r="O27" s="32"/>
      <c r="P27" s="32"/>
      <c r="Q27" s="38">
        <f t="shared" si="1"/>
        <v>41848</v>
      </c>
    </row>
    <row r="28" spans="1:41" ht="18" customHeight="1" x14ac:dyDescent="0.25">
      <c r="A28" s="45">
        <v>4</v>
      </c>
      <c r="B28" s="2">
        <v>71928000</v>
      </c>
      <c r="C28" s="7" t="s">
        <v>2</v>
      </c>
      <c r="D28" s="7" t="s">
        <v>1</v>
      </c>
      <c r="E28" s="10" t="s">
        <v>0</v>
      </c>
      <c r="F28" s="37" t="s">
        <v>40</v>
      </c>
      <c r="G28" s="2" t="s">
        <v>19</v>
      </c>
      <c r="H28" s="30">
        <v>1956.5</v>
      </c>
      <c r="I28" s="37">
        <v>72</v>
      </c>
      <c r="J28" s="48" t="s">
        <v>28</v>
      </c>
      <c r="K28" s="2" t="s">
        <v>3</v>
      </c>
      <c r="L28" s="40">
        <f>L29+L30</f>
        <v>320000</v>
      </c>
      <c r="M28" s="40">
        <f t="shared" ref="M28" si="5">M29+M30</f>
        <v>20000</v>
      </c>
      <c r="N28" s="40">
        <f t="shared" ref="N28" si="6">N29+N30</f>
        <v>0</v>
      </c>
      <c r="O28" s="40">
        <f t="shared" ref="O28" si="7">O29+O30</f>
        <v>285000</v>
      </c>
      <c r="P28" s="40">
        <f t="shared" ref="P28" si="8">P29+P30</f>
        <v>15000</v>
      </c>
      <c r="Q28" s="38">
        <f t="shared" si="1"/>
        <v>320000</v>
      </c>
    </row>
    <row r="29" spans="1:41" ht="48" customHeight="1" x14ac:dyDescent="0.25">
      <c r="A29" s="46"/>
      <c r="B29" s="2">
        <v>71928000</v>
      </c>
      <c r="C29" s="7" t="s">
        <v>2</v>
      </c>
      <c r="D29" s="7"/>
      <c r="E29" s="7"/>
      <c r="F29" s="37"/>
      <c r="G29" s="2"/>
      <c r="H29" s="30"/>
      <c r="I29" s="37"/>
      <c r="J29" s="3" t="s">
        <v>29</v>
      </c>
      <c r="K29" s="20" t="s">
        <v>6</v>
      </c>
      <c r="L29" s="39">
        <v>300000</v>
      </c>
      <c r="M29" s="39"/>
      <c r="N29" s="39"/>
      <c r="O29" s="40">
        <f>L29*0.95</f>
        <v>285000</v>
      </c>
      <c r="P29" s="40">
        <f>L29*0.05</f>
        <v>15000</v>
      </c>
      <c r="Q29" s="38">
        <f t="shared" si="1"/>
        <v>300000</v>
      </c>
    </row>
    <row r="30" spans="1:41" ht="19.5" customHeight="1" x14ac:dyDescent="0.25">
      <c r="A30" s="47"/>
      <c r="B30" s="2">
        <v>71928000</v>
      </c>
      <c r="C30" s="7" t="s">
        <v>2</v>
      </c>
      <c r="D30" s="7"/>
      <c r="E30" s="7"/>
      <c r="F30" s="37"/>
      <c r="G30" s="2"/>
      <c r="H30" s="30"/>
      <c r="I30" s="37"/>
      <c r="J30" s="3" t="s">
        <v>42</v>
      </c>
      <c r="K30" s="9" t="s">
        <v>39</v>
      </c>
      <c r="L30" s="40">
        <v>20000</v>
      </c>
      <c r="M30" s="38">
        <f t="shared" ref="M30" si="9">L30</f>
        <v>20000</v>
      </c>
      <c r="N30" s="38"/>
      <c r="O30" s="38"/>
      <c r="P30" s="38"/>
      <c r="Q30" s="38">
        <f t="shared" si="1"/>
        <v>20000</v>
      </c>
    </row>
  </sheetData>
  <autoFilter ref="A11:AP30"/>
  <mergeCells count="23"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A6:A10"/>
    <mergeCell ref="O7:O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B13:I13"/>
    <mergeCell ref="A12:E12"/>
  </mergeCells>
  <pageMargins left="1.1811023622047245" right="0.39370078740157483" top="0.78740157480314965" bottom="0.78740157480314965" header="0" footer="0"/>
  <pageSetup paperSize="9" scale="38" fitToHeight="10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2018-08-28T12:50:37Z</cp:lastPrinted>
  <dcterms:created xsi:type="dcterms:W3CDTF">2015-06-18T05:00:26Z</dcterms:created>
  <dcterms:modified xsi:type="dcterms:W3CDTF">2018-09-18T09:00:31Z</dcterms:modified>
</cp:coreProperties>
</file>