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изменение!$A$11:$AP$25</definedName>
    <definedName name="_xlnm.Print_Titles" localSheetId="0">изменение!$11:$11</definedName>
    <definedName name="_xlnm.Print_Area" localSheetId="0">изменение!$A$1:$Q$25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P24" i="1" l="1"/>
  <c r="L23" i="1"/>
  <c r="L19" i="1"/>
  <c r="L14" i="1"/>
  <c r="L12" i="1" l="1"/>
  <c r="M25" i="1" l="1"/>
  <c r="Q25" i="1" s="1"/>
  <c r="P23" i="1"/>
  <c r="P12" i="1" s="1"/>
  <c r="O24" i="1"/>
  <c r="O23" i="1" s="1"/>
  <c r="O12" i="1" s="1"/>
  <c r="N23" i="1"/>
  <c r="N12" i="1" s="1"/>
  <c r="M23" i="1" l="1"/>
  <c r="Q23" i="1" s="1"/>
  <c r="Q24" i="1"/>
  <c r="Q13" i="1" l="1"/>
  <c r="M22" i="1" l="1"/>
  <c r="Q22" i="1" s="1"/>
  <c r="M21" i="1"/>
  <c r="Q21" i="1" s="1"/>
  <c r="M20" i="1"/>
  <c r="Q20" i="1" s="1"/>
  <c r="M18" i="1"/>
  <c r="Q18" i="1" s="1"/>
  <c r="M17" i="1"/>
  <c r="Q17" i="1" s="1"/>
  <c r="M16" i="1"/>
  <c r="Q16" i="1" s="1"/>
  <c r="M15" i="1"/>
  <c r="Q15" i="1" s="1"/>
  <c r="M19" i="1" l="1"/>
  <c r="Q19" i="1" s="1"/>
  <c r="M14" i="1"/>
  <c r="M12" i="1" l="1"/>
  <c r="Q12" i="1" s="1"/>
  <c r="Q14" i="1"/>
</calcChain>
</file>

<file path=xl/sharedStrings.xml><?xml version="1.0" encoding="utf-8"?>
<sst xmlns="http://schemas.openxmlformats.org/spreadsheetml/2006/main" count="80" uniqueCount="49">
  <si>
    <t>Х</t>
  </si>
  <si>
    <t>11</t>
  </si>
  <si>
    <t>Шурышкарский район</t>
  </si>
  <si>
    <t>20</t>
  </si>
  <si>
    <t>5 корп. 2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</si>
  <si>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</si>
  <si>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</si>
  <si>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</si>
  <si>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</si>
  <si>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</si>
  <si>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</si>
  <si>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</si>
  <si>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</si>
  <si>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</si>
  <si>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</si>
  <si>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</si>
  <si>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</si>
  <si>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</si>
  <si>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09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</si>
  <si>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</si>
  <si>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</si>
  <si>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</si>
  <si>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</si>
  <si>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</si>
  <si>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</si>
  <si>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с. Мужи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</si>
  <si>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</si>
  <si>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</si>
  <si>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</si>
  <si>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услуги по строительному контролю</t>
  </si>
  <si>
    <t>ремонт подвальных помещений, относящихся к общему имуществу в многоквартирном доме</t>
  </si>
  <si>
    <t>ремонт фундамента многоквартирного дома</t>
  </si>
  <si>
    <t>Итого: муниципальное образование Шурышкарский район 2018 год</t>
  </si>
  <si>
    <t>с. Горки</t>
  </si>
  <si>
    <t>ул. Кооперативная</t>
  </si>
  <si>
    <t>установка коллективных (общедомовых) приборов учета потребления тепловой энергии</t>
  </si>
  <si>
    <t>25</t>
  </si>
  <si>
    <t>ул. Архангельского</t>
  </si>
  <si>
    <t>Код ОКТМО муниципаль-ного образования (№)</t>
  </si>
  <si>
    <t>констру-ктив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</si>
  <si>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</si>
  <si>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</si>
  <si>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</si>
  <si>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</si>
  <si>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проведение государственной экспертизы проекта</t>
  </si>
  <si>
    <t>3 А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</si>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</sst>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9" fillId="0" borderId="0" xfId="0" applyNumberFormat="1" applyFont="1" applyFill="1" applyAlignment="1">
      <alignment horizontal="center" vertical="top"/>
    </xf>
    <xf numFmtId="4" fontId="4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9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0" fontId="0" fillId="2" borderId="0" xfId="0" applyFill="1"/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abSelected="1" view="pageBreakPreview" zoomScale="76" zoomScaleNormal="76" zoomScaleSheetLayoutView="76" zoomScalePageLayoutView="60" workbookViewId="0">
      <selection activeCell="J34" sqref="J34"/>
    </sheetView>
  </sheetViews>
  <sheetFormatPr defaultColWidth="9.140625" defaultRowHeight="15" x14ac:dyDescent="0.25"/>
  <cols>
    <col min="1" max="1" width="4.5703125" style="13" customWidth="1"/>
    <col min="2" max="2" width="14.140625" style="15" customWidth="1"/>
    <col min="3" max="3" width="28.85546875" style="13" customWidth="1"/>
    <col min="4" max="4" width="22.28515625" style="13" customWidth="1"/>
    <col min="5" max="5" width="33" style="16" customWidth="1"/>
    <col min="6" max="6" width="19.42578125" style="24" customWidth="1"/>
    <col min="7" max="7" width="9.42578125" style="15" customWidth="1"/>
    <col min="8" max="8" width="16.42578125" style="27" customWidth="1"/>
    <col min="9" max="9" width="15.5703125" style="35" customWidth="1"/>
    <col min="10" max="10" width="50.5703125" style="16" customWidth="1"/>
    <col min="11" max="11" width="10" style="16" customWidth="1"/>
    <col min="12" max="12" width="19.5703125" style="33" customWidth="1"/>
    <col min="13" max="13" width="19.140625" style="33" customWidth="1"/>
    <col min="14" max="14" width="14.7109375" style="33" customWidth="1"/>
    <col min="15" max="15" width="18.140625" style="33" customWidth="1"/>
    <col min="16" max="16" width="21.5703125" style="33" customWidth="1"/>
    <col min="17" max="17" width="19.85546875" style="33" customWidth="1"/>
    <col min="18" max="18" width="16.28515625" style="13" customWidth="1"/>
    <col min="19" max="19" width="15.140625" style="13" bestFit="1" customWidth="1"/>
    <col min="20" max="20" width="9.140625" style="13"/>
    <col min="21" max="21" width="13.140625" style="13" customWidth="1"/>
    <col min="22" max="37" width="9.140625" style="13"/>
    <col min="38" max="38" width="17.42578125" style="13" customWidth="1"/>
    <col min="39" max="16384" width="9.140625" style="13"/>
  </cols>
  <sheetData>
    <row r="1" spans="1:41" ht="11.25" customHeight="1" x14ac:dyDescent="0.25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41" ht="12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41" ht="32.25" customHeight="1" x14ac:dyDescent="0.25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41" ht="27" customHeight="1" x14ac:dyDescent="0.25">
      <c r="A4" s="62" t="s">
        <v>48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41" ht="11.25" customHeight="1" x14ac:dyDescent="0.25">
      <c r="A5" s="18"/>
      <c r="B5" s="18"/>
      <c r="C5" s="17"/>
      <c r="D5" s="17"/>
      <c r="E5" s="17"/>
      <c r="F5" s="25"/>
      <c r="G5" s="18"/>
      <c r="H5" s="28"/>
      <c r="I5" s="36"/>
      <c r="J5" s="17"/>
      <c r="K5" s="17"/>
      <c r="L5" s="28"/>
      <c r="M5" s="28"/>
      <c r="N5" s="28"/>
      <c r="O5" s="28"/>
      <c r="P5" s="28"/>
      <c r="Q5" s="28"/>
    </row>
    <row r="6" spans="1:41" ht="62.25" customHeight="1" x14ac:dyDescent="0.25">
      <c r="A6" s="57" t="s">
        <v>15</v>
      </c>
      <c r="B6" s="57" t="s">
        <v>38</v>
      </c>
      <c r="C6" s="57" t="s">
        <v>21</v>
      </c>
      <c r="D6" s="64" t="s">
        <v>11</v>
      </c>
      <c r="E6" s="65"/>
      <c r="F6" s="65"/>
      <c r="G6" s="66"/>
      <c r="H6" s="60" t="s">
        <v>22</v>
      </c>
      <c r="I6" s="59" t="s">
        <v>23</v>
      </c>
      <c r="J6" s="57" t="s">
        <v>16</v>
      </c>
      <c r="K6" s="57"/>
      <c r="L6" s="60" t="s">
        <v>42</v>
      </c>
      <c r="M6" s="63" t="s">
        <v>19</v>
      </c>
      <c r="N6" s="63"/>
      <c r="O6" s="63"/>
      <c r="P6" s="63"/>
      <c r="Q6" s="63"/>
    </row>
    <row r="7" spans="1:41" ht="93.75" customHeight="1" x14ac:dyDescent="0.25">
      <c r="A7" s="57"/>
      <c r="B7" s="57"/>
      <c r="C7" s="57"/>
      <c r="D7" s="57" t="s">
        <v>46</v>
      </c>
      <c r="E7" s="57" t="s">
        <v>47</v>
      </c>
      <c r="F7" s="60" t="s">
        <v>24</v>
      </c>
      <c r="G7" s="57" t="s">
        <v>39</v>
      </c>
      <c r="H7" s="60"/>
      <c r="I7" s="59"/>
      <c r="J7" s="57"/>
      <c r="K7" s="57"/>
      <c r="L7" s="60"/>
      <c r="M7" s="58" t="s">
        <v>10</v>
      </c>
      <c r="N7" s="67" t="s">
        <v>14</v>
      </c>
      <c r="O7" s="58" t="s">
        <v>9</v>
      </c>
      <c r="P7" s="58" t="s">
        <v>8</v>
      </c>
      <c r="Q7" s="58" t="s">
        <v>5</v>
      </c>
    </row>
    <row r="8" spans="1:41" ht="70.5" customHeight="1" x14ac:dyDescent="0.25">
      <c r="A8" s="57"/>
      <c r="B8" s="57"/>
      <c r="C8" s="57"/>
      <c r="D8" s="57"/>
      <c r="E8" s="57"/>
      <c r="F8" s="60"/>
      <c r="G8" s="57"/>
      <c r="H8" s="60"/>
      <c r="I8" s="59"/>
      <c r="J8" s="57"/>
      <c r="K8" s="57"/>
      <c r="L8" s="60"/>
      <c r="M8" s="58"/>
      <c r="N8" s="68"/>
      <c r="O8" s="58"/>
      <c r="P8" s="58"/>
      <c r="Q8" s="58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1" ht="15.75" customHeight="1" x14ac:dyDescent="0.25">
      <c r="A9" s="57"/>
      <c r="B9" s="57"/>
      <c r="C9" s="57"/>
      <c r="D9" s="57"/>
      <c r="E9" s="57"/>
      <c r="F9" s="60"/>
      <c r="G9" s="57"/>
      <c r="H9" s="60"/>
      <c r="I9" s="59"/>
      <c r="J9" s="57"/>
      <c r="K9" s="57"/>
      <c r="L9" s="60"/>
      <c r="M9" s="58"/>
      <c r="N9" s="69"/>
      <c r="O9" s="58"/>
      <c r="P9" s="58"/>
      <c r="Q9" s="5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s="16" customFormat="1" ht="51" customHeight="1" x14ac:dyDescent="0.25">
      <c r="A10" s="57"/>
      <c r="B10" s="57"/>
      <c r="C10" s="57"/>
      <c r="D10" s="57"/>
      <c r="E10" s="57"/>
      <c r="F10" s="60"/>
      <c r="G10" s="57"/>
      <c r="H10" s="60"/>
      <c r="I10" s="59"/>
      <c r="J10" s="48" t="s">
        <v>7</v>
      </c>
      <c r="K10" s="48" t="s">
        <v>6</v>
      </c>
      <c r="L10" s="49" t="s">
        <v>5</v>
      </c>
      <c r="M10" s="47" t="s">
        <v>40</v>
      </c>
      <c r="N10" s="47" t="s">
        <v>40</v>
      </c>
      <c r="O10" s="47" t="s">
        <v>41</v>
      </c>
      <c r="P10" s="47" t="s">
        <v>41</v>
      </c>
      <c r="Q10" s="47" t="s">
        <v>40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1" customFormat="1" ht="15.75" x14ac:dyDescent="0.25">
      <c r="A11" s="14">
        <v>1</v>
      </c>
      <c r="B11" s="14">
        <v>2</v>
      </c>
      <c r="C11" s="14">
        <v>3</v>
      </c>
      <c r="D11" s="14">
        <v>4</v>
      </c>
      <c r="E11" s="50">
        <v>5</v>
      </c>
      <c r="F11" s="37">
        <v>6</v>
      </c>
      <c r="G11" s="37">
        <v>7</v>
      </c>
      <c r="H11" s="37">
        <v>8</v>
      </c>
      <c r="I11" s="37">
        <v>9</v>
      </c>
      <c r="J11" s="50">
        <v>10</v>
      </c>
      <c r="K11" s="50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38">
        <v>17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8" customHeight="1" x14ac:dyDescent="0.25">
      <c r="A12" s="51" t="s">
        <v>32</v>
      </c>
      <c r="B12" s="52"/>
      <c r="C12" s="52"/>
      <c r="D12" s="52"/>
      <c r="E12" s="53"/>
      <c r="F12" s="22">
        <v>3</v>
      </c>
      <c r="G12" s="50" t="s">
        <v>0</v>
      </c>
      <c r="H12" s="29">
        <f>H14+H19+H23</f>
        <v>2524.3000000000002</v>
      </c>
      <c r="I12" s="22">
        <f>I14+I19+I23</f>
        <v>119</v>
      </c>
      <c r="J12" s="50" t="s">
        <v>0</v>
      </c>
      <c r="K12" s="5" t="s">
        <v>0</v>
      </c>
      <c r="L12" s="29">
        <f>L14+L19+L23</f>
        <v>1961721</v>
      </c>
      <c r="M12" s="29">
        <f>M14+M19+M23</f>
        <v>1761721</v>
      </c>
      <c r="N12" s="29">
        <f>N14+N19+N23</f>
        <v>0</v>
      </c>
      <c r="O12" s="29">
        <f>O13+O14+O19+O23</f>
        <v>191000</v>
      </c>
      <c r="P12" s="29">
        <f>P14+P19+P23</f>
        <v>10000</v>
      </c>
      <c r="Q12" s="39">
        <f>M12+N12+O12+P12</f>
        <v>1962721</v>
      </c>
    </row>
    <row r="13" spans="1:41" ht="18" customHeight="1" x14ac:dyDescent="0.25">
      <c r="A13" s="46"/>
      <c r="B13" s="51" t="s">
        <v>20</v>
      </c>
      <c r="C13" s="52"/>
      <c r="D13" s="52"/>
      <c r="E13" s="52"/>
      <c r="F13" s="52"/>
      <c r="G13" s="52"/>
      <c r="H13" s="52"/>
      <c r="I13" s="53"/>
      <c r="J13" s="50" t="s">
        <v>0</v>
      </c>
      <c r="K13" s="5" t="s">
        <v>0</v>
      </c>
      <c r="L13" s="40"/>
      <c r="M13" s="40"/>
      <c r="N13" s="40"/>
      <c r="O13" s="40">
        <v>1000</v>
      </c>
      <c r="P13" s="40"/>
      <c r="Q13" s="39">
        <f t="shared" ref="Q13:Q22" si="0">M13+N13+O13+P13</f>
        <v>1000</v>
      </c>
    </row>
    <row r="14" spans="1:41" ht="18" customHeight="1" x14ac:dyDescent="0.25">
      <c r="A14" s="54">
        <v>1</v>
      </c>
      <c r="B14" s="3">
        <v>71926000</v>
      </c>
      <c r="C14" s="8" t="s">
        <v>2</v>
      </c>
      <c r="D14" s="8" t="s">
        <v>33</v>
      </c>
      <c r="E14" s="8" t="s">
        <v>34</v>
      </c>
      <c r="F14" s="38">
        <v>17</v>
      </c>
      <c r="G14" s="3" t="s">
        <v>17</v>
      </c>
      <c r="H14" s="32">
        <v>1363</v>
      </c>
      <c r="I14" s="38">
        <v>81</v>
      </c>
      <c r="J14" s="46" t="s">
        <v>26</v>
      </c>
      <c r="K14" s="5" t="s">
        <v>0</v>
      </c>
      <c r="L14" s="34">
        <f>L15+L16+L17+L18</f>
        <v>1450403</v>
      </c>
      <c r="M14" s="34">
        <f>L14</f>
        <v>1450403</v>
      </c>
      <c r="N14" s="41">
        <v>0</v>
      </c>
      <c r="O14" s="34">
        <v>0</v>
      </c>
      <c r="P14" s="30">
        <v>0</v>
      </c>
      <c r="Q14" s="39">
        <f t="shared" si="0"/>
        <v>1450403</v>
      </c>
    </row>
    <row r="15" spans="1:41" ht="18" customHeight="1" x14ac:dyDescent="0.25">
      <c r="A15" s="55"/>
      <c r="B15" s="3">
        <v>71926000</v>
      </c>
      <c r="C15" s="8" t="s">
        <v>2</v>
      </c>
      <c r="D15" s="8"/>
      <c r="E15" s="8"/>
      <c r="F15" s="38"/>
      <c r="G15" s="3"/>
      <c r="H15" s="32"/>
      <c r="I15" s="38"/>
      <c r="J15" s="46" t="s">
        <v>31</v>
      </c>
      <c r="K15" s="9" t="s">
        <v>1</v>
      </c>
      <c r="L15" s="34">
        <v>488674</v>
      </c>
      <c r="M15" s="31">
        <f t="shared" ref="M15:M18" si="1">L15</f>
        <v>488674</v>
      </c>
      <c r="N15" s="34"/>
      <c r="O15" s="34"/>
      <c r="P15" s="34"/>
      <c r="Q15" s="39">
        <f t="shared" si="0"/>
        <v>488674</v>
      </c>
    </row>
    <row r="16" spans="1:41" ht="32.25" customHeight="1" x14ac:dyDescent="0.25">
      <c r="A16" s="55"/>
      <c r="B16" s="3">
        <v>71926000</v>
      </c>
      <c r="C16" s="8" t="s">
        <v>2</v>
      </c>
      <c r="D16" s="8"/>
      <c r="E16" s="8"/>
      <c r="F16" s="38"/>
      <c r="G16" s="3"/>
      <c r="H16" s="32"/>
      <c r="I16" s="38"/>
      <c r="J16" s="46" t="s">
        <v>30</v>
      </c>
      <c r="K16" s="2" t="s">
        <v>18</v>
      </c>
      <c r="L16" s="34">
        <v>847690</v>
      </c>
      <c r="M16" s="31">
        <f t="shared" si="1"/>
        <v>847690</v>
      </c>
      <c r="N16" s="34"/>
      <c r="O16" s="34"/>
      <c r="P16" s="34"/>
      <c r="Q16" s="39">
        <f t="shared" si="0"/>
        <v>847690</v>
      </c>
    </row>
    <row r="17" spans="1:17" ht="34.5" customHeight="1" x14ac:dyDescent="0.25">
      <c r="A17" s="55"/>
      <c r="B17" s="3">
        <v>71926000</v>
      </c>
      <c r="C17" s="8" t="s">
        <v>2</v>
      </c>
      <c r="D17" s="8"/>
      <c r="E17" s="8"/>
      <c r="F17" s="38"/>
      <c r="G17" s="3"/>
      <c r="H17" s="32"/>
      <c r="I17" s="38"/>
      <c r="J17" s="12" t="s">
        <v>35</v>
      </c>
      <c r="K17" s="11" t="s">
        <v>36</v>
      </c>
      <c r="L17" s="34">
        <v>83650</v>
      </c>
      <c r="M17" s="31">
        <f t="shared" si="1"/>
        <v>83650</v>
      </c>
      <c r="N17" s="34"/>
      <c r="O17" s="34"/>
      <c r="P17" s="34"/>
      <c r="Q17" s="39">
        <f t="shared" si="0"/>
        <v>83650</v>
      </c>
    </row>
    <row r="18" spans="1:17" s="42" customFormat="1" ht="18" customHeight="1" x14ac:dyDescent="0.25">
      <c r="A18" s="56"/>
      <c r="B18" s="3">
        <v>71926000</v>
      </c>
      <c r="C18" s="8" t="s">
        <v>2</v>
      </c>
      <c r="D18" s="6"/>
      <c r="E18" s="6"/>
      <c r="F18" s="22"/>
      <c r="G18" s="23"/>
      <c r="H18" s="26"/>
      <c r="I18" s="22"/>
      <c r="J18" s="8" t="s">
        <v>29</v>
      </c>
      <c r="K18" s="3">
        <v>21</v>
      </c>
      <c r="L18" s="41">
        <v>30389</v>
      </c>
      <c r="M18" s="31">
        <f t="shared" si="1"/>
        <v>30389</v>
      </c>
      <c r="N18" s="41"/>
      <c r="O18" s="41"/>
      <c r="P18" s="41"/>
      <c r="Q18" s="39">
        <f t="shared" si="0"/>
        <v>30389</v>
      </c>
    </row>
    <row r="19" spans="1:17" ht="18" customHeight="1" x14ac:dyDescent="0.25">
      <c r="A19" s="54">
        <v>2</v>
      </c>
      <c r="B19" s="3">
        <v>71926000</v>
      </c>
      <c r="C19" s="8" t="s">
        <v>2</v>
      </c>
      <c r="D19" s="8" t="s">
        <v>25</v>
      </c>
      <c r="E19" s="8" t="s">
        <v>37</v>
      </c>
      <c r="F19" s="38" t="s">
        <v>4</v>
      </c>
      <c r="G19" s="3" t="s">
        <v>17</v>
      </c>
      <c r="H19" s="32">
        <v>459.6</v>
      </c>
      <c r="I19" s="38">
        <v>14</v>
      </c>
      <c r="J19" s="46" t="s">
        <v>26</v>
      </c>
      <c r="K19" s="3" t="s">
        <v>0</v>
      </c>
      <c r="L19" s="34">
        <f>L20+L21+L22</f>
        <v>291318</v>
      </c>
      <c r="M19" s="34">
        <f>L19</f>
        <v>291318</v>
      </c>
      <c r="N19" s="41">
        <v>0</v>
      </c>
      <c r="O19" s="34">
        <v>0</v>
      </c>
      <c r="P19" s="30">
        <v>0</v>
      </c>
      <c r="Q19" s="39">
        <f t="shared" si="0"/>
        <v>291318</v>
      </c>
    </row>
    <row r="20" spans="1:17" ht="32.25" customHeight="1" x14ac:dyDescent="0.25">
      <c r="A20" s="55"/>
      <c r="B20" s="3">
        <v>71926000</v>
      </c>
      <c r="C20" s="8" t="s">
        <v>2</v>
      </c>
      <c r="D20" s="8"/>
      <c r="E20" s="8"/>
      <c r="F20" s="38"/>
      <c r="G20" s="3"/>
      <c r="H20" s="32"/>
      <c r="I20" s="38"/>
      <c r="J20" s="46" t="s">
        <v>30</v>
      </c>
      <c r="K20" s="2" t="s">
        <v>18</v>
      </c>
      <c r="L20" s="34">
        <v>152013</v>
      </c>
      <c r="M20" s="31">
        <f t="shared" ref="M20:M22" si="2">L20</f>
        <v>152013</v>
      </c>
      <c r="N20" s="34"/>
      <c r="O20" s="34"/>
      <c r="P20" s="34"/>
      <c r="Q20" s="39">
        <f t="shared" si="0"/>
        <v>152013</v>
      </c>
    </row>
    <row r="21" spans="1:17" ht="18" customHeight="1" x14ac:dyDescent="0.25">
      <c r="A21" s="55"/>
      <c r="B21" s="3">
        <v>71926000</v>
      </c>
      <c r="C21" s="8" t="s">
        <v>2</v>
      </c>
      <c r="D21" s="8"/>
      <c r="E21" s="8"/>
      <c r="F21" s="38"/>
      <c r="G21" s="3"/>
      <c r="H21" s="32"/>
      <c r="I21" s="38"/>
      <c r="J21" s="8" t="s">
        <v>28</v>
      </c>
      <c r="K21" s="3">
        <v>10</v>
      </c>
      <c r="L21" s="34">
        <v>133201</v>
      </c>
      <c r="M21" s="31">
        <f t="shared" si="2"/>
        <v>133201</v>
      </c>
      <c r="N21" s="34"/>
      <c r="O21" s="34"/>
      <c r="P21" s="34"/>
      <c r="Q21" s="39">
        <f t="shared" si="0"/>
        <v>133201</v>
      </c>
    </row>
    <row r="22" spans="1:17" s="42" customFormat="1" ht="18" customHeight="1" x14ac:dyDescent="0.25">
      <c r="A22" s="56"/>
      <c r="B22" s="3">
        <v>71926000</v>
      </c>
      <c r="C22" s="8" t="s">
        <v>2</v>
      </c>
      <c r="D22" s="6"/>
      <c r="E22" s="6"/>
      <c r="F22" s="22"/>
      <c r="G22" s="23"/>
      <c r="H22" s="26"/>
      <c r="I22" s="22"/>
      <c r="J22" s="8" t="s">
        <v>29</v>
      </c>
      <c r="K22" s="3">
        <v>21</v>
      </c>
      <c r="L22" s="41">
        <v>6104</v>
      </c>
      <c r="M22" s="31">
        <f t="shared" si="2"/>
        <v>6104</v>
      </c>
      <c r="N22" s="41"/>
      <c r="O22" s="41"/>
      <c r="P22" s="41"/>
      <c r="Q22" s="39">
        <f t="shared" si="0"/>
        <v>6104</v>
      </c>
    </row>
    <row r="23" spans="1:17" ht="18" customHeight="1" x14ac:dyDescent="0.25">
      <c r="A23" s="43">
        <v>3</v>
      </c>
      <c r="B23" s="3">
        <v>71926000</v>
      </c>
      <c r="C23" s="8" t="s">
        <v>2</v>
      </c>
      <c r="D23" s="8" t="s">
        <v>25</v>
      </c>
      <c r="E23" s="8" t="s">
        <v>37</v>
      </c>
      <c r="F23" s="38" t="s">
        <v>45</v>
      </c>
      <c r="G23" s="3" t="s">
        <v>17</v>
      </c>
      <c r="H23" s="32">
        <v>701.7</v>
      </c>
      <c r="I23" s="38">
        <v>24</v>
      </c>
      <c r="J23" s="46" t="s">
        <v>26</v>
      </c>
      <c r="K23" s="3" t="s">
        <v>0</v>
      </c>
      <c r="L23" s="41">
        <f>L24+L25</f>
        <v>220000</v>
      </c>
      <c r="M23" s="41">
        <f t="shared" ref="M23:P23" si="3">M24+M25</f>
        <v>20000</v>
      </c>
      <c r="N23" s="41">
        <f t="shared" si="3"/>
        <v>0</v>
      </c>
      <c r="O23" s="41">
        <f t="shared" si="3"/>
        <v>190000</v>
      </c>
      <c r="P23" s="41">
        <f t="shared" si="3"/>
        <v>10000</v>
      </c>
      <c r="Q23" s="39">
        <f t="shared" ref="Q23:Q25" si="4">M23+N23+O23+P23</f>
        <v>220000</v>
      </c>
    </row>
    <row r="24" spans="1:17" ht="48" customHeight="1" x14ac:dyDescent="0.25">
      <c r="A24" s="44"/>
      <c r="B24" s="3">
        <v>71926000</v>
      </c>
      <c r="C24" s="8" t="s">
        <v>2</v>
      </c>
      <c r="D24" s="8"/>
      <c r="E24" s="8"/>
      <c r="F24" s="38"/>
      <c r="G24" s="3"/>
      <c r="H24" s="32"/>
      <c r="I24" s="38"/>
      <c r="J24" s="4" t="s">
        <v>27</v>
      </c>
      <c r="K24" s="21" t="s">
        <v>3</v>
      </c>
      <c r="L24" s="40">
        <v>200000</v>
      </c>
      <c r="M24" s="40"/>
      <c r="N24" s="40"/>
      <c r="O24" s="41">
        <f>L24*0.95</f>
        <v>190000</v>
      </c>
      <c r="P24" s="41">
        <f>L24*0.05</f>
        <v>10000</v>
      </c>
      <c r="Q24" s="39">
        <f t="shared" si="4"/>
        <v>200000</v>
      </c>
    </row>
    <row r="25" spans="1:17" ht="19.5" customHeight="1" x14ac:dyDescent="0.25">
      <c r="A25" s="45"/>
      <c r="B25" s="3">
        <v>71926000</v>
      </c>
      <c r="C25" s="8" t="s">
        <v>2</v>
      </c>
      <c r="D25" s="8"/>
      <c r="E25" s="8"/>
      <c r="F25" s="38"/>
      <c r="G25" s="3"/>
      <c r="H25" s="32"/>
      <c r="I25" s="38"/>
      <c r="J25" s="4" t="s">
        <v>44</v>
      </c>
      <c r="K25" s="10" t="s">
        <v>43</v>
      </c>
      <c r="L25" s="41">
        <v>20000</v>
      </c>
      <c r="M25" s="39">
        <f t="shared" ref="M25" si="5">L25</f>
        <v>20000</v>
      </c>
      <c r="N25" s="39"/>
      <c r="O25" s="39"/>
      <c r="P25" s="39"/>
      <c r="Q25" s="39">
        <f t="shared" si="4"/>
        <v>20000</v>
      </c>
    </row>
  </sheetData>
  <autoFilter ref="A11:AP25"/>
  <mergeCells count="25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6:A10"/>
    <mergeCell ref="O7:O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4:A18"/>
    <mergeCell ref="A12:E12"/>
    <mergeCell ref="B13:I13"/>
    <mergeCell ref="A19:A22"/>
  </mergeCells>
  <pageMargins left="1.1811023622047245" right="0.39370078740157483" top="0.78740157480314965" bottom="0.78740157480314965" header="0" footer="0"/>
  <pageSetup paperSize="9" scale="38" fitToHeight="10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2018-09-18T08:59:13Z</dcterms:modified>
</cp:coreProperties>
</file>