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абченюк\Desktop\Разбивка по МО для сайта в раздел капитальный ремонт 2018\"/>
    </mc:Choice>
  </mc:AlternateContent>
  <bookViews>
    <workbookView xWindow="0" yWindow="0" windowWidth="14700" windowHeight="11940"/>
  </bookViews>
  <sheets>
    <sheet name="изменение" sheetId="1" r:id="rId1"/>
  </sheets>
  <definedNames>
    <definedName name="_xlnm._FilterDatabase" localSheetId="0" hidden="1">изменение!$A$11:$AP$20</definedName>
    <definedName name="_xlnm.Print_Titles" localSheetId="0">изменение!$11:$11</definedName>
    <definedName name="_xlnm.Print_Area" localSheetId="0">изменение!$A$1:$Q$20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L14" i="1" l="1"/>
  <c r="P19" i="1"/>
  <c r="O19" i="1" l="1"/>
  <c r="Q19" i="1" s="1"/>
  <c r="L18" i="1"/>
  <c r="L12" i="1" s="1"/>
  <c r="Q13" i="1" l="1"/>
  <c r="M17" i="1" l="1"/>
  <c r="Q17" i="1" s="1"/>
  <c r="M16" i="1"/>
  <c r="Q16" i="1" s="1"/>
  <c r="M15" i="1"/>
  <c r="Q15" i="1" s="1"/>
  <c r="O18" i="1" l="1"/>
  <c r="O12" i="1" s="1"/>
  <c r="M20" i="1"/>
  <c r="N18" i="1"/>
  <c r="N12" i="1" s="1"/>
  <c r="M18" i="1" l="1"/>
  <c r="Q20" i="1"/>
  <c r="M14" i="1"/>
  <c r="P18" i="1"/>
  <c r="P12" i="1" s="1"/>
  <c r="M12" i="1" l="1"/>
  <c r="Q12" i="1" s="1"/>
  <c r="Q18" i="1"/>
  <c r="Q14" i="1"/>
</calcChain>
</file>

<file path=xl/sharedStrings.xml><?xml version="1.0" encoding="utf-8"?>
<sst xmlns="http://schemas.openxmlformats.org/spreadsheetml/2006/main" count="62" uniqueCount="41">
  <si>
    <t>Х</t>
  </si>
  <si>
    <t>08</t>
  </si>
  <si>
    <t>Тазовский район</t>
  </si>
  <si>
    <t>20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</si>
  <si>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</si>
  <si>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</si>
  <si>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</si>
  <si>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</si>
  <si>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</si>
  <si>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>средства фонда капитального ремонта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</si>
  <si>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</si>
  <si>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</si>
  <si>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</si>
  <si>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</si>
  <si>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 xml:space="preserve">№ п/п </t>
  </si>
  <si>
    <t xml:space="preserve">Перечень работ и (или) услуг по капитальному ремонту общего имущества в многоквартирном доме, включенного в краткосрочный план                                                                                                </t>
  </si>
  <si>
    <t>КИ</t>
  </si>
  <si>
    <t>Сведения об объеме и источниках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</si>
  <si>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Ассигнования, не распределенные муниципальным образованием</t>
  </si>
  <si>
    <t>Наименование муниципального образования (городской округ, муниципальный район)</t>
  </si>
  <si>
    <t>Общая площадь многоквартирного дома (кв. м)</t>
  </si>
  <si>
    <t>Количество зарегистрированных жителей (чел.)</t>
  </si>
  <si>
    <t>многоквартирный дом (№, корп.)</t>
  </si>
  <si>
    <t>пос. Тазовский</t>
  </si>
  <si>
    <t>итого</t>
  </si>
  <si>
    <t xml:space="preserve">разработка проектной документации по капитальному ремонту общего имущества в многоквартирном доме
</t>
  </si>
  <si>
    <t>услуги по строительному контролю</t>
  </si>
  <si>
    <t>ремонт крыши</t>
  </si>
  <si>
    <t>Итого: муниципальное образование Тазовский район 2018 год</t>
  </si>
  <si>
    <t>Код ОКТМО муниципаль-ного образования (№)</t>
  </si>
  <si>
    <t>констру-ктив</t>
  </si>
  <si>
    <t>ул. Геофизиков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</si>
  <si>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</si>
  <si>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</si>
  <si>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</si>
  <si>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50</t>
  </si>
  <si>
    <t>проведение государственной экспертизы проекта</t>
  </si>
  <si>
    <t>город, поселок городского типа, поселок, село, деревня, населенный пункт (г., пгт, пос., с., д., н/п)</t>
  </si>
  <si>
    <t>микрорайон, проспект, улица, переулок, проезд (м/р, пр., ул., пер., проезд)</t>
  </si>
  <si>
    <t>м/р Геолог</t>
  </si>
  <si>
    <t>расположенных на территории Ямало-Ненецкого автономного округа,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</si>
</sst>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0" applyFont="1" applyFill="1"/>
    <xf numFmtId="0" fontId="5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vertical="top"/>
    </xf>
    <xf numFmtId="49" fontId="3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/>
    </xf>
    <xf numFmtId="4" fontId="12" fillId="0" borderId="0" xfId="0" applyNumberFormat="1" applyFont="1" applyFill="1" applyAlignment="1">
      <alignment horizontal="center" vertical="top"/>
    </xf>
    <xf numFmtId="4" fontId="5" fillId="0" borderId="1" xfId="0" applyNumberFormat="1" applyFont="1" applyFill="1" applyBorder="1" applyAlignment="1">
      <alignment vertical="top" wrapText="1"/>
    </xf>
    <xf numFmtId="4" fontId="0" fillId="0" borderId="0" xfId="0" applyNumberFormat="1" applyFill="1"/>
    <xf numFmtId="4" fontId="12" fillId="0" borderId="0" xfId="0" applyNumberFormat="1" applyFont="1" applyFill="1" applyAlignment="1">
      <alignment vertical="top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vertical="top"/>
    </xf>
    <xf numFmtId="4" fontId="3" fillId="0" borderId="1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 horizontal="center"/>
    </xf>
    <xf numFmtId="3" fontId="12" fillId="0" borderId="0" xfId="0" applyNumberFormat="1" applyFont="1" applyFill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top" wrapText="1"/>
    </xf>
    <xf numFmtId="3" fontId="3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0" fontId="6" fillId="2" borderId="0" xfId="0" applyFont="1" applyFill="1" applyBorder="1"/>
    <xf numFmtId="2" fontId="7" fillId="2" borderId="0" xfId="0" applyNumberFormat="1" applyFont="1" applyFill="1" applyBorder="1"/>
    <xf numFmtId="0" fontId="6" fillId="2" borderId="0" xfId="0" applyFont="1" applyFill="1"/>
    <xf numFmtId="0" fontId="0" fillId="2" borderId="0" xfId="0" applyFill="1"/>
    <xf numFmtId="0" fontId="5" fillId="0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3" fontId="8" fillId="0" borderId="1" xfId="0" applyNumberFormat="1" applyFont="1" applyFill="1" applyBorder="1" applyAlignment="1">
      <alignment horizontal="center" vertical="center" textRotation="90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textRotation="90" wrapText="1"/>
    </xf>
    <xf numFmtId="4" fontId="3" fillId="0" borderId="7" xfId="0" applyNumberFormat="1" applyFont="1" applyFill="1" applyBorder="1" applyAlignment="1">
      <alignment horizontal="center" vertical="center" textRotation="90" wrapText="1"/>
    </xf>
    <xf numFmtId="4" fontId="3" fillId="0" borderId="6" xfId="0" applyNumberFormat="1" applyFont="1" applyFill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2"/>
    <cellStyle name="Обычный 2" xfId="4"/>
    <cellStyle name="Обычный 9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abSelected="1" view="pageBreakPreview" zoomScale="76" zoomScaleNormal="76" zoomScaleSheetLayoutView="76" zoomScalePageLayoutView="60" workbookViewId="0">
      <selection activeCell="D33" sqref="D33"/>
    </sheetView>
  </sheetViews>
  <sheetFormatPr defaultColWidth="9.140625" defaultRowHeight="15" x14ac:dyDescent="0.25"/>
  <cols>
    <col min="1" max="1" width="4.5703125" style="11" customWidth="1"/>
    <col min="2" max="2" width="14.140625" style="13" customWidth="1"/>
    <col min="3" max="3" width="28.85546875" style="11" customWidth="1"/>
    <col min="4" max="4" width="22.28515625" style="11" customWidth="1"/>
    <col min="5" max="5" width="33" style="14" customWidth="1"/>
    <col min="6" max="6" width="19.42578125" style="24" customWidth="1"/>
    <col min="7" max="7" width="9.42578125" style="13" customWidth="1"/>
    <col min="8" max="8" width="16.42578125" style="27" customWidth="1"/>
    <col min="9" max="9" width="15.5703125" style="36" customWidth="1"/>
    <col min="10" max="10" width="50.5703125" style="14" customWidth="1"/>
    <col min="11" max="11" width="10" style="14" customWidth="1"/>
    <col min="12" max="12" width="19.5703125" style="34" customWidth="1"/>
    <col min="13" max="13" width="19.140625" style="34" customWidth="1"/>
    <col min="14" max="14" width="14.7109375" style="34" customWidth="1"/>
    <col min="15" max="15" width="18.140625" style="34" customWidth="1"/>
    <col min="16" max="16" width="21.5703125" style="34" customWidth="1"/>
    <col min="17" max="17" width="19.85546875" style="34" customWidth="1"/>
    <col min="18" max="18" width="16.28515625" style="11" customWidth="1"/>
    <col min="19" max="19" width="15.140625" style="11" bestFit="1" customWidth="1"/>
    <col min="20" max="20" width="9.140625" style="11"/>
    <col min="21" max="21" width="13.140625" style="11" customWidth="1"/>
    <col min="22" max="37" width="9.140625" style="11"/>
    <col min="38" max="38" width="17.42578125" style="11" customWidth="1"/>
    <col min="39" max="16384" width="9.140625" style="11"/>
  </cols>
  <sheetData>
    <row r="1" spans="1:41" ht="11.25" customHeight="1" x14ac:dyDescent="0.25">
      <c r="A1" s="68" t="s">
        <v>12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41" ht="12" customHeight="1" x14ac:dyDescent="0.25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41" ht="32.25" customHeight="1" x14ac:dyDescent="0.25">
      <c r="A3" s="69" t="s">
        <v>11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41" ht="27" customHeight="1" x14ac:dyDescent="0.25">
      <c r="A4" s="69" t="s">
        <v>40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</row>
    <row r="5" spans="1:41" ht="11.25" customHeight="1" x14ac:dyDescent="0.25">
      <c r="A5" s="16"/>
      <c r="B5" s="16"/>
      <c r="C5" s="15"/>
      <c r="D5" s="15"/>
      <c r="E5" s="15"/>
      <c r="F5" s="25"/>
      <c r="G5" s="16"/>
      <c r="H5" s="28"/>
      <c r="I5" s="37"/>
      <c r="J5" s="15"/>
      <c r="K5" s="15"/>
      <c r="L5" s="28"/>
      <c r="M5" s="28"/>
      <c r="N5" s="28"/>
      <c r="O5" s="28"/>
      <c r="P5" s="28"/>
      <c r="Q5" s="28"/>
    </row>
    <row r="6" spans="1:41" ht="62.25" customHeight="1" x14ac:dyDescent="0.25">
      <c r="A6" s="64" t="s">
        <v>14</v>
      </c>
      <c r="B6" s="64" t="s">
        <v>29</v>
      </c>
      <c r="C6" s="64" t="s">
        <v>19</v>
      </c>
      <c r="D6" s="71" t="s">
        <v>10</v>
      </c>
      <c r="E6" s="72"/>
      <c r="F6" s="72"/>
      <c r="G6" s="73"/>
      <c r="H6" s="67" t="s">
        <v>20</v>
      </c>
      <c r="I6" s="66" t="s">
        <v>21</v>
      </c>
      <c r="J6" s="64" t="s">
        <v>15</v>
      </c>
      <c r="K6" s="64"/>
      <c r="L6" s="67" t="s">
        <v>34</v>
      </c>
      <c r="M6" s="70" t="s">
        <v>17</v>
      </c>
      <c r="N6" s="70"/>
      <c r="O6" s="70"/>
      <c r="P6" s="70"/>
      <c r="Q6" s="70"/>
    </row>
    <row r="7" spans="1:41" ht="93.75" customHeight="1" x14ac:dyDescent="0.25">
      <c r="A7" s="64"/>
      <c r="B7" s="64"/>
      <c r="C7" s="64"/>
      <c r="D7" s="64" t="s">
        <v>37</v>
      </c>
      <c r="E7" s="64" t="s">
        <v>38</v>
      </c>
      <c r="F7" s="67" t="s">
        <v>22</v>
      </c>
      <c r="G7" s="64" t="s">
        <v>30</v>
      </c>
      <c r="H7" s="67"/>
      <c r="I7" s="66"/>
      <c r="J7" s="64"/>
      <c r="K7" s="64"/>
      <c r="L7" s="67"/>
      <c r="M7" s="65" t="s">
        <v>9</v>
      </c>
      <c r="N7" s="74" t="s">
        <v>13</v>
      </c>
      <c r="O7" s="65" t="s">
        <v>8</v>
      </c>
      <c r="P7" s="65" t="s">
        <v>7</v>
      </c>
      <c r="Q7" s="65" t="s">
        <v>4</v>
      </c>
    </row>
    <row r="8" spans="1:41" ht="70.5" customHeight="1" x14ac:dyDescent="0.25">
      <c r="A8" s="64"/>
      <c r="B8" s="64"/>
      <c r="C8" s="64"/>
      <c r="D8" s="64"/>
      <c r="E8" s="64"/>
      <c r="F8" s="67"/>
      <c r="G8" s="64"/>
      <c r="H8" s="67"/>
      <c r="I8" s="66"/>
      <c r="J8" s="64"/>
      <c r="K8" s="64"/>
      <c r="L8" s="67"/>
      <c r="M8" s="65"/>
      <c r="N8" s="75"/>
      <c r="O8" s="65"/>
      <c r="P8" s="65"/>
      <c r="Q8" s="65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15.75" customHeight="1" x14ac:dyDescent="0.25">
      <c r="A9" s="64"/>
      <c r="B9" s="64"/>
      <c r="C9" s="64"/>
      <c r="D9" s="64"/>
      <c r="E9" s="64"/>
      <c r="F9" s="67"/>
      <c r="G9" s="64"/>
      <c r="H9" s="67"/>
      <c r="I9" s="66"/>
      <c r="J9" s="64"/>
      <c r="K9" s="64"/>
      <c r="L9" s="67"/>
      <c r="M9" s="65"/>
      <c r="N9" s="76"/>
      <c r="O9" s="65"/>
      <c r="P9" s="65"/>
      <c r="Q9" s="65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s="14" customFormat="1" ht="51" customHeight="1" x14ac:dyDescent="0.25">
      <c r="A10" s="64"/>
      <c r="B10" s="64"/>
      <c r="C10" s="64"/>
      <c r="D10" s="64"/>
      <c r="E10" s="64"/>
      <c r="F10" s="67"/>
      <c r="G10" s="64"/>
      <c r="H10" s="67"/>
      <c r="I10" s="66"/>
      <c r="J10" s="52" t="s">
        <v>6</v>
      </c>
      <c r="K10" s="52" t="s">
        <v>5</v>
      </c>
      <c r="L10" s="53" t="s">
        <v>4</v>
      </c>
      <c r="M10" s="51" t="s">
        <v>32</v>
      </c>
      <c r="N10" s="51" t="s">
        <v>32</v>
      </c>
      <c r="O10" s="51" t="s">
        <v>33</v>
      </c>
      <c r="P10" s="51" t="s">
        <v>33</v>
      </c>
      <c r="Q10" s="51" t="s">
        <v>32</v>
      </c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</row>
    <row r="11" spans="1:41" s="1" customFormat="1" ht="15.75" x14ac:dyDescent="0.25">
      <c r="A11" s="12">
        <v>1</v>
      </c>
      <c r="B11" s="12">
        <v>2</v>
      </c>
      <c r="C11" s="12">
        <v>3</v>
      </c>
      <c r="D11" s="12">
        <v>4</v>
      </c>
      <c r="E11" s="54">
        <v>5</v>
      </c>
      <c r="F11" s="38">
        <v>6</v>
      </c>
      <c r="G11" s="38">
        <v>7</v>
      </c>
      <c r="H11" s="38">
        <v>8</v>
      </c>
      <c r="I11" s="38">
        <v>9</v>
      </c>
      <c r="J11" s="54">
        <v>10</v>
      </c>
      <c r="K11" s="54">
        <v>11</v>
      </c>
      <c r="L11" s="22">
        <v>12</v>
      </c>
      <c r="M11" s="22">
        <v>13</v>
      </c>
      <c r="N11" s="22">
        <v>14</v>
      </c>
      <c r="O11" s="22">
        <v>15</v>
      </c>
      <c r="P11" s="22">
        <v>16</v>
      </c>
      <c r="Q11" s="40">
        <v>17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18" customHeight="1" x14ac:dyDescent="0.25">
      <c r="A12" s="55" t="s">
        <v>28</v>
      </c>
      <c r="B12" s="56"/>
      <c r="C12" s="56"/>
      <c r="D12" s="56"/>
      <c r="E12" s="57"/>
      <c r="F12" s="22">
        <v>2</v>
      </c>
      <c r="G12" s="54" t="s">
        <v>0</v>
      </c>
      <c r="H12" s="29">
        <f>H14+H18</f>
        <v>5020.6000000000004</v>
      </c>
      <c r="I12" s="22">
        <f>I14+I18</f>
        <v>178</v>
      </c>
      <c r="J12" s="54" t="s">
        <v>0</v>
      </c>
      <c r="K12" s="5" t="s">
        <v>0</v>
      </c>
      <c r="L12" s="29">
        <f>L14+L18</f>
        <v>7622771</v>
      </c>
      <c r="M12" s="29">
        <f>M14+M18</f>
        <v>7425188</v>
      </c>
      <c r="N12" s="29">
        <f>N14+N18</f>
        <v>0</v>
      </c>
      <c r="O12" s="29">
        <f>O13+O14+O18</f>
        <v>188999.99999999997</v>
      </c>
      <c r="P12" s="29">
        <f>P14+P18</f>
        <v>9879.1500000000015</v>
      </c>
      <c r="Q12" s="42">
        <f t="shared" ref="Q12:Q16" si="0">M12+N12+O12+P12</f>
        <v>7624067.1500000004</v>
      </c>
    </row>
    <row r="13" spans="1:41" ht="18" customHeight="1" x14ac:dyDescent="0.25">
      <c r="A13" s="50"/>
      <c r="B13" s="55" t="s">
        <v>18</v>
      </c>
      <c r="C13" s="56"/>
      <c r="D13" s="56"/>
      <c r="E13" s="56"/>
      <c r="F13" s="56"/>
      <c r="G13" s="56"/>
      <c r="H13" s="56"/>
      <c r="I13" s="57"/>
      <c r="J13" s="54" t="s">
        <v>0</v>
      </c>
      <c r="K13" s="5" t="s">
        <v>0</v>
      </c>
      <c r="L13" s="42"/>
      <c r="M13" s="43"/>
      <c r="N13" s="43"/>
      <c r="O13" s="42">
        <v>1296.1500000000001</v>
      </c>
      <c r="P13" s="43"/>
      <c r="Q13" s="42">
        <f t="shared" si="0"/>
        <v>1296.1500000000001</v>
      </c>
    </row>
    <row r="14" spans="1:41" ht="18" customHeight="1" x14ac:dyDescent="0.25">
      <c r="A14" s="58">
        <v>1</v>
      </c>
      <c r="B14" s="3">
        <v>71923000</v>
      </c>
      <c r="C14" s="6" t="s">
        <v>2</v>
      </c>
      <c r="D14" s="6" t="s">
        <v>23</v>
      </c>
      <c r="E14" s="2" t="s">
        <v>39</v>
      </c>
      <c r="F14" s="22">
        <v>14</v>
      </c>
      <c r="G14" s="23" t="s">
        <v>16</v>
      </c>
      <c r="H14" s="26">
        <v>1298.5</v>
      </c>
      <c r="I14" s="22">
        <v>40</v>
      </c>
      <c r="J14" s="50" t="s">
        <v>24</v>
      </c>
      <c r="K14" s="54" t="s">
        <v>0</v>
      </c>
      <c r="L14" s="45">
        <f>L15+L16+L17</f>
        <v>7405188</v>
      </c>
      <c r="M14" s="35">
        <f>L14</f>
        <v>7405188</v>
      </c>
      <c r="N14" s="45">
        <v>0</v>
      </c>
      <c r="O14" s="45">
        <v>0</v>
      </c>
      <c r="P14" s="30">
        <v>0</v>
      </c>
      <c r="Q14" s="42">
        <f t="shared" si="0"/>
        <v>7405188</v>
      </c>
    </row>
    <row r="15" spans="1:41" s="48" customFormat="1" ht="19.5" customHeight="1" x14ac:dyDescent="0.3">
      <c r="A15" s="59"/>
      <c r="B15" s="3">
        <v>71923000</v>
      </c>
      <c r="C15" s="10" t="s">
        <v>2</v>
      </c>
      <c r="D15" s="4"/>
      <c r="E15" s="4"/>
      <c r="F15" s="39"/>
      <c r="G15" s="19"/>
      <c r="H15" s="31"/>
      <c r="I15" s="22"/>
      <c r="J15" s="4" t="s">
        <v>36</v>
      </c>
      <c r="K15" s="9" t="s">
        <v>35</v>
      </c>
      <c r="L15" s="45">
        <v>20000</v>
      </c>
      <c r="M15" s="33">
        <f t="shared" ref="M15:M17" si="1">L15</f>
        <v>20000</v>
      </c>
      <c r="N15" s="42"/>
      <c r="O15" s="42"/>
      <c r="P15" s="42"/>
      <c r="Q15" s="42">
        <f t="shared" si="0"/>
        <v>20000</v>
      </c>
      <c r="R15" s="46"/>
      <c r="S15" s="46"/>
      <c r="T15" s="46"/>
      <c r="U15" s="49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7"/>
      <c r="AM15" s="46"/>
      <c r="AN15" s="46"/>
      <c r="AO15" s="46"/>
    </row>
    <row r="16" spans="1:41" ht="18" customHeight="1" x14ac:dyDescent="0.25">
      <c r="A16" s="59"/>
      <c r="B16" s="3">
        <v>71923000</v>
      </c>
      <c r="C16" s="6" t="s">
        <v>2</v>
      </c>
      <c r="D16" s="6"/>
      <c r="E16" s="6"/>
      <c r="F16" s="22"/>
      <c r="G16" s="23"/>
      <c r="H16" s="26"/>
      <c r="I16" s="22"/>
      <c r="J16" s="6" t="s">
        <v>27</v>
      </c>
      <c r="K16" s="9" t="s">
        <v>1</v>
      </c>
      <c r="L16" s="45">
        <v>7230456</v>
      </c>
      <c r="M16" s="33">
        <f t="shared" si="1"/>
        <v>7230456</v>
      </c>
      <c r="N16" s="45"/>
      <c r="O16" s="45"/>
      <c r="P16" s="45"/>
      <c r="Q16" s="42">
        <f t="shared" si="0"/>
        <v>7230456</v>
      </c>
    </row>
    <row r="17" spans="1:41" s="49" customFormat="1" ht="18" customHeight="1" x14ac:dyDescent="0.25">
      <c r="A17" s="60"/>
      <c r="B17" s="3">
        <v>71923000</v>
      </c>
      <c r="C17" s="6" t="s">
        <v>2</v>
      </c>
      <c r="D17" s="6"/>
      <c r="E17" s="6"/>
      <c r="F17" s="22"/>
      <c r="G17" s="23"/>
      <c r="H17" s="26"/>
      <c r="I17" s="22"/>
      <c r="J17" s="8" t="s">
        <v>26</v>
      </c>
      <c r="K17" s="3">
        <v>21</v>
      </c>
      <c r="L17" s="45">
        <v>154732</v>
      </c>
      <c r="M17" s="33">
        <f t="shared" si="1"/>
        <v>154732</v>
      </c>
      <c r="N17" s="45"/>
      <c r="O17" s="45"/>
      <c r="P17" s="45"/>
      <c r="Q17" s="42">
        <f t="shared" ref="Q17:Q20" si="2">M17+N17+O17+P17</f>
        <v>154732</v>
      </c>
    </row>
    <row r="18" spans="1:41" s="49" customFormat="1" ht="18" customHeight="1" x14ac:dyDescent="0.25">
      <c r="A18" s="61">
        <v>2</v>
      </c>
      <c r="B18" s="3">
        <v>71923000</v>
      </c>
      <c r="C18" s="10" t="s">
        <v>2</v>
      </c>
      <c r="D18" s="6" t="s">
        <v>23</v>
      </c>
      <c r="E18" s="6" t="s">
        <v>31</v>
      </c>
      <c r="F18" s="22">
        <v>30</v>
      </c>
      <c r="G18" s="23" t="s">
        <v>16</v>
      </c>
      <c r="H18" s="26">
        <v>3722.1</v>
      </c>
      <c r="I18" s="22">
        <v>138</v>
      </c>
      <c r="J18" s="50" t="s">
        <v>24</v>
      </c>
      <c r="K18" s="12" t="s">
        <v>0</v>
      </c>
      <c r="L18" s="45">
        <f>L19+L20</f>
        <v>217583</v>
      </c>
      <c r="M18" s="45">
        <f t="shared" ref="M18" si="3">M19+M20</f>
        <v>20000</v>
      </c>
      <c r="N18" s="45">
        <f t="shared" ref="N18" si="4">N19+N20</f>
        <v>0</v>
      </c>
      <c r="O18" s="45">
        <f t="shared" ref="O18" si="5">O19+O20</f>
        <v>187703.84999999998</v>
      </c>
      <c r="P18" s="45">
        <f t="shared" ref="P18" si="6">P19+P20</f>
        <v>9879.1500000000015</v>
      </c>
      <c r="Q18" s="42">
        <f t="shared" si="2"/>
        <v>217582.99999999997</v>
      </c>
    </row>
    <row r="19" spans="1:41" s="49" customFormat="1" ht="48" customHeight="1" x14ac:dyDescent="0.25">
      <c r="A19" s="62"/>
      <c r="B19" s="3">
        <v>71923000</v>
      </c>
      <c r="C19" s="10" t="s">
        <v>2</v>
      </c>
      <c r="D19" s="2"/>
      <c r="E19" s="2"/>
      <c r="F19" s="41"/>
      <c r="G19" s="21"/>
      <c r="H19" s="32"/>
      <c r="I19" s="41"/>
      <c r="J19" s="4" t="s">
        <v>25</v>
      </c>
      <c r="K19" s="20" t="s">
        <v>3</v>
      </c>
      <c r="L19" s="44">
        <v>197583</v>
      </c>
      <c r="M19" s="44"/>
      <c r="N19" s="44"/>
      <c r="O19" s="45">
        <f>L19*0.95</f>
        <v>187703.84999999998</v>
      </c>
      <c r="P19" s="45">
        <f>L19*0.05</f>
        <v>9879.1500000000015</v>
      </c>
      <c r="Q19" s="42">
        <f>M19+N19+O19+P19</f>
        <v>197582.99999999997</v>
      </c>
    </row>
    <row r="20" spans="1:41" s="48" customFormat="1" ht="19.5" customHeight="1" x14ac:dyDescent="0.3">
      <c r="A20" s="63"/>
      <c r="B20" s="3">
        <v>71923000</v>
      </c>
      <c r="C20" s="10" t="s">
        <v>2</v>
      </c>
      <c r="D20" s="4"/>
      <c r="E20" s="4"/>
      <c r="F20" s="39"/>
      <c r="G20" s="19"/>
      <c r="H20" s="31"/>
      <c r="I20" s="22"/>
      <c r="J20" s="4" t="s">
        <v>36</v>
      </c>
      <c r="K20" s="9" t="s">
        <v>35</v>
      </c>
      <c r="L20" s="45">
        <v>20000</v>
      </c>
      <c r="M20" s="42">
        <f t="shared" ref="M20" si="7">L20</f>
        <v>20000</v>
      </c>
      <c r="N20" s="42"/>
      <c r="O20" s="42"/>
      <c r="P20" s="42"/>
      <c r="Q20" s="42">
        <f t="shared" si="2"/>
        <v>20000</v>
      </c>
      <c r="R20" s="46"/>
      <c r="S20" s="46"/>
      <c r="T20" s="46"/>
      <c r="U20" s="49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7"/>
      <c r="AM20" s="46"/>
      <c r="AN20" s="46"/>
      <c r="AO20" s="46"/>
    </row>
  </sheetData>
  <autoFilter ref="A11:AP20"/>
  <mergeCells count="25"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A6:A10"/>
    <mergeCell ref="O7:O9"/>
    <mergeCell ref="P7:P9"/>
    <mergeCell ref="Q7:Q9"/>
    <mergeCell ref="I6:I10"/>
    <mergeCell ref="J6:K9"/>
    <mergeCell ref="L6:L9"/>
    <mergeCell ref="H6:H10"/>
    <mergeCell ref="G7:G10"/>
    <mergeCell ref="B6:B10"/>
    <mergeCell ref="C6:C10"/>
    <mergeCell ref="A12:E12"/>
    <mergeCell ref="A18:A20"/>
    <mergeCell ref="B13:I13"/>
    <mergeCell ref="A14:A17"/>
  </mergeCells>
  <pageMargins left="1.1811023622047245" right="0.39370078740157483" top="0.78740157480314965" bottom="0.78740157480314965" header="0" footer="0"/>
  <pageSetup paperSize="9" scale="38" fitToHeight="10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изменение</vt:lpstr>
      <vt:lpstr>изменение!Заголовки_для_печати</vt:lpstr>
      <vt:lpstr>изменение!Область_печати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2018-08-28T12:50:37Z</cp:lastPrinted>
  <dcterms:created xsi:type="dcterms:W3CDTF">2015-06-18T05:00:26Z</dcterms:created>
  <dcterms:modified xsi:type="dcterms:W3CDTF">2018-09-18T07:28:27Z</dcterms:modified>
</cp:coreProperties>
</file>