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33.100\Server\02-Отдел мониторинга и актуализации РП (21.08.15)\7. Краткосрочные планы\Региональные\Проекты изменений в кр планы 2016, 2017-2019\15. Изменения в кр план 2017-2019 № 1394  от 26.12.2018\"/>
    </mc:Choice>
  </mc:AlternateContent>
  <bookViews>
    <workbookView xWindow="0" yWindow="0" windowWidth="28800" windowHeight="12285"/>
  </bookViews>
  <sheets>
    <sheet name="изменение" sheetId="1" r:id="rId1"/>
  </sheets>
  <definedNames>
    <definedName name="_xlnm._FilterDatabase" localSheetId="0" hidden="1">изменение!$A$11:$AP$182</definedName>
    <definedName name="_xlnm.Print_Titles" localSheetId="0">изменение!$11:$11</definedName>
    <definedName name="_xlnm.Print_Area" localSheetId="0">изменение!$A$1:$Q$182</definedName>
  </definedNames>
  <calcPr calcId="152511"/>
</workbook>
</file>

<file path=xl/calcChain.xml><?xml version="1.0" encoding="utf-8"?>
<calcChain xmlns="http://schemas.openxmlformats.org/spreadsheetml/2006/main">
  <c r="L93" i="1" l="1"/>
  <c r="M64" i="1" l="1"/>
  <c r="Q64" i="1" s="1"/>
  <c r="L51" i="1"/>
  <c r="M55" i="1"/>
  <c r="Q55" i="1" s="1"/>
  <c r="N60" i="1" l="1"/>
  <c r="O60" i="1"/>
  <c r="P60" i="1"/>
  <c r="L60" i="1"/>
  <c r="N51" i="1"/>
  <c r="O51" i="1"/>
  <c r="P51" i="1"/>
  <c r="N139" i="1" l="1"/>
  <c r="O139" i="1"/>
  <c r="P139" i="1"/>
  <c r="L139" i="1"/>
  <c r="N137" i="1"/>
  <c r="O137" i="1"/>
  <c r="P137" i="1"/>
  <c r="L137" i="1"/>
  <c r="N134" i="1" l="1"/>
  <c r="L134" i="1"/>
  <c r="N131" i="1"/>
  <c r="L131" i="1"/>
  <c r="L120" i="1"/>
  <c r="L85" i="1" l="1"/>
  <c r="M85" i="1" s="1"/>
  <c r="L77" i="1"/>
  <c r="M77" i="1" s="1"/>
  <c r="L69" i="1" l="1"/>
  <c r="L24" i="1" l="1"/>
  <c r="L17" i="1"/>
  <c r="H12" i="1"/>
  <c r="I12" i="1"/>
  <c r="Q13" i="1" l="1"/>
  <c r="L180" i="1" l="1"/>
  <c r="L177" i="1"/>
  <c r="L174" i="1"/>
  <c r="L171" i="1"/>
  <c r="L168" i="1"/>
  <c r="L165" i="1"/>
  <c r="L162" i="1"/>
  <c r="L159" i="1"/>
  <c r="L156" i="1"/>
  <c r="L153" i="1"/>
  <c r="L150" i="1"/>
  <c r="L147" i="1"/>
  <c r="L144" i="1"/>
  <c r="L141" i="1"/>
  <c r="O135" i="1"/>
  <c r="O134" i="1" s="1"/>
  <c r="P135" i="1"/>
  <c r="P134" i="1" s="1"/>
  <c r="L123" i="1"/>
  <c r="L111" i="1"/>
  <c r="L102" i="1"/>
  <c r="L99" i="1"/>
  <c r="L42" i="1"/>
  <c r="L33" i="1"/>
  <c r="L21" i="1"/>
  <c r="M17" i="1"/>
  <c r="Q17" i="1" s="1"/>
  <c r="L14" i="1"/>
  <c r="Q135" i="1" l="1"/>
  <c r="M136" i="1" l="1"/>
  <c r="M134" i="1" s="1"/>
  <c r="M37" i="1" l="1"/>
  <c r="Q37" i="1" s="1"/>
  <c r="P181" i="1" l="1"/>
  <c r="O181" i="1"/>
  <c r="P178" i="1"/>
  <c r="O178" i="1"/>
  <c r="P175" i="1"/>
  <c r="O175" i="1"/>
  <c r="P172" i="1"/>
  <c r="O172" i="1"/>
  <c r="P169" i="1"/>
  <c r="O169" i="1"/>
  <c r="P166" i="1"/>
  <c r="O166" i="1"/>
  <c r="P163" i="1"/>
  <c r="O163" i="1"/>
  <c r="P160" i="1"/>
  <c r="O160" i="1"/>
  <c r="P157" i="1"/>
  <c r="O157" i="1"/>
  <c r="P154" i="1"/>
  <c r="O154" i="1"/>
  <c r="P151" i="1"/>
  <c r="O151" i="1"/>
  <c r="P148" i="1"/>
  <c r="O148" i="1"/>
  <c r="P145" i="1"/>
  <c r="O145" i="1"/>
  <c r="P132" i="1"/>
  <c r="P131" i="1" s="1"/>
  <c r="O132" i="1"/>
  <c r="O131" i="1" s="1"/>
  <c r="Q132" i="1" l="1"/>
  <c r="M140" i="1"/>
  <c r="M138" i="1"/>
  <c r="M115" i="1"/>
  <c r="Q115" i="1" s="1"/>
  <c r="M106" i="1"/>
  <c r="Q106" i="1" s="1"/>
  <c r="M96" i="1"/>
  <c r="Q96" i="1" s="1"/>
  <c r="M46" i="1"/>
  <c r="Q46" i="1" s="1"/>
  <c r="M28" i="1"/>
  <c r="Q28" i="1" s="1"/>
  <c r="Q140" i="1" l="1"/>
  <c r="M139" i="1"/>
  <c r="Q138" i="1"/>
  <c r="M137" i="1"/>
  <c r="L12" i="1"/>
  <c r="M133" i="1" l="1"/>
  <c r="M131" i="1" s="1"/>
  <c r="Q181" i="1" l="1"/>
  <c r="Q178" i="1"/>
  <c r="Q175" i="1"/>
  <c r="Q172" i="1"/>
  <c r="Q169" i="1"/>
  <c r="Q166" i="1"/>
  <c r="Q163" i="1"/>
  <c r="Q160" i="1"/>
  <c r="Q157" i="1"/>
  <c r="Q154" i="1"/>
  <c r="Q151" i="1"/>
  <c r="Q148" i="1"/>
  <c r="Q145" i="1"/>
  <c r="Q136" i="1"/>
  <c r="Q133" i="1"/>
  <c r="M143" i="1" l="1"/>
  <c r="Q143" i="1" s="1"/>
  <c r="M142" i="1"/>
  <c r="Q142" i="1" s="1"/>
  <c r="M130" i="1"/>
  <c r="Q130" i="1" s="1"/>
  <c r="M129" i="1"/>
  <c r="Q129" i="1" s="1"/>
  <c r="M128" i="1"/>
  <c r="Q128" i="1" s="1"/>
  <c r="M127" i="1"/>
  <c r="Q127" i="1" s="1"/>
  <c r="M126" i="1"/>
  <c r="Q126" i="1" s="1"/>
  <c r="M125" i="1"/>
  <c r="Q125" i="1" s="1"/>
  <c r="M124" i="1"/>
  <c r="Q124" i="1" s="1"/>
  <c r="M122" i="1"/>
  <c r="Q122" i="1" s="1"/>
  <c r="M121" i="1"/>
  <c r="Q121" i="1" s="1"/>
  <c r="M119" i="1"/>
  <c r="Q119" i="1" s="1"/>
  <c r="M118" i="1"/>
  <c r="Q118" i="1" s="1"/>
  <c r="M117" i="1"/>
  <c r="Q117" i="1" s="1"/>
  <c r="M116" i="1"/>
  <c r="Q116" i="1" s="1"/>
  <c r="M114" i="1"/>
  <c r="Q114" i="1" s="1"/>
  <c r="M113" i="1"/>
  <c r="Q113" i="1" s="1"/>
  <c r="M112" i="1"/>
  <c r="Q112" i="1" s="1"/>
  <c r="M110" i="1"/>
  <c r="Q110" i="1" s="1"/>
  <c r="M109" i="1"/>
  <c r="Q109" i="1" s="1"/>
  <c r="M108" i="1"/>
  <c r="Q108" i="1" s="1"/>
  <c r="M107" i="1"/>
  <c r="Q107" i="1" s="1"/>
  <c r="M105" i="1"/>
  <c r="Q105" i="1" s="1"/>
  <c r="M104" i="1"/>
  <c r="Q104" i="1" s="1"/>
  <c r="M103" i="1"/>
  <c r="Q103" i="1" s="1"/>
  <c r="M101" i="1"/>
  <c r="Q101" i="1" s="1"/>
  <c r="M100" i="1"/>
  <c r="Q100" i="1" s="1"/>
  <c r="M98" i="1"/>
  <c r="Q98" i="1" s="1"/>
  <c r="M97" i="1"/>
  <c r="Q97" i="1" s="1"/>
  <c r="M95" i="1"/>
  <c r="Q95" i="1" s="1"/>
  <c r="M94" i="1"/>
  <c r="Q94" i="1" s="1"/>
  <c r="M92" i="1"/>
  <c r="Q92" i="1" s="1"/>
  <c r="M91" i="1"/>
  <c r="Q91" i="1" s="1"/>
  <c r="M90" i="1"/>
  <c r="Q90" i="1" s="1"/>
  <c r="M89" i="1"/>
  <c r="Q89" i="1" s="1"/>
  <c r="M88" i="1"/>
  <c r="Q88" i="1" s="1"/>
  <c r="M87" i="1"/>
  <c r="Q87" i="1" s="1"/>
  <c r="M86" i="1"/>
  <c r="Q86" i="1" s="1"/>
  <c r="M84" i="1"/>
  <c r="Q84" i="1" s="1"/>
  <c r="M83" i="1"/>
  <c r="Q83" i="1" s="1"/>
  <c r="M82" i="1"/>
  <c r="Q82" i="1" s="1"/>
  <c r="M81" i="1"/>
  <c r="Q81" i="1" s="1"/>
  <c r="M80" i="1"/>
  <c r="Q80" i="1" s="1"/>
  <c r="M79" i="1"/>
  <c r="Q79" i="1" s="1"/>
  <c r="M78" i="1"/>
  <c r="Q78" i="1" s="1"/>
  <c r="M76" i="1"/>
  <c r="Q76" i="1" s="1"/>
  <c r="M75" i="1"/>
  <c r="Q75" i="1" s="1"/>
  <c r="M74" i="1"/>
  <c r="Q74" i="1" s="1"/>
  <c r="M73" i="1"/>
  <c r="Q73" i="1" s="1"/>
  <c r="M72" i="1"/>
  <c r="Q72" i="1" s="1"/>
  <c r="M71" i="1"/>
  <c r="Q71" i="1" s="1"/>
  <c r="M70" i="1"/>
  <c r="Q70" i="1" s="1"/>
  <c r="M68" i="1"/>
  <c r="Q68" i="1" s="1"/>
  <c r="M67" i="1"/>
  <c r="Q67" i="1" s="1"/>
  <c r="M66" i="1"/>
  <c r="Q66" i="1" s="1"/>
  <c r="M65" i="1"/>
  <c r="Q65" i="1" s="1"/>
  <c r="M63" i="1"/>
  <c r="Q63" i="1" s="1"/>
  <c r="M62" i="1"/>
  <c r="Q62" i="1" s="1"/>
  <c r="M61" i="1"/>
  <c r="M59" i="1"/>
  <c r="Q59" i="1" s="1"/>
  <c r="M58" i="1"/>
  <c r="Q58" i="1" s="1"/>
  <c r="M57" i="1"/>
  <c r="Q57" i="1" s="1"/>
  <c r="M56" i="1"/>
  <c r="Q56" i="1" s="1"/>
  <c r="M54" i="1"/>
  <c r="Q54" i="1" s="1"/>
  <c r="M53" i="1"/>
  <c r="Q53" i="1" s="1"/>
  <c r="M52" i="1"/>
  <c r="M50" i="1"/>
  <c r="Q50" i="1" s="1"/>
  <c r="M49" i="1"/>
  <c r="Q49" i="1" s="1"/>
  <c r="M48" i="1"/>
  <c r="Q48" i="1" s="1"/>
  <c r="M47" i="1"/>
  <c r="Q47" i="1" s="1"/>
  <c r="M45" i="1"/>
  <c r="Q45" i="1" s="1"/>
  <c r="M44" i="1"/>
  <c r="Q44" i="1" s="1"/>
  <c r="M43" i="1"/>
  <c r="Q43" i="1" s="1"/>
  <c r="M41" i="1"/>
  <c r="Q41" i="1" s="1"/>
  <c r="M40" i="1"/>
  <c r="Q40" i="1" s="1"/>
  <c r="M39" i="1"/>
  <c r="Q39" i="1" s="1"/>
  <c r="M38" i="1"/>
  <c r="Q38" i="1" s="1"/>
  <c r="M36" i="1"/>
  <c r="Q36" i="1" s="1"/>
  <c r="M35" i="1"/>
  <c r="Q35" i="1" s="1"/>
  <c r="M34" i="1"/>
  <c r="Q34" i="1" s="1"/>
  <c r="M32" i="1"/>
  <c r="Q32" i="1" s="1"/>
  <c r="M31" i="1"/>
  <c r="Q31" i="1" s="1"/>
  <c r="M30" i="1"/>
  <c r="Q30" i="1" s="1"/>
  <c r="M29" i="1"/>
  <c r="Q29" i="1" s="1"/>
  <c r="M27" i="1"/>
  <c r="Q27" i="1" s="1"/>
  <c r="M26" i="1"/>
  <c r="Q26" i="1" s="1"/>
  <c r="M25" i="1"/>
  <c r="Q25" i="1" s="1"/>
  <c r="M23" i="1"/>
  <c r="Q23" i="1" s="1"/>
  <c r="M22" i="1"/>
  <c r="Q22" i="1" s="1"/>
  <c r="M20" i="1"/>
  <c r="Q20" i="1" s="1"/>
  <c r="M19" i="1"/>
  <c r="Q19" i="1" s="1"/>
  <c r="M18" i="1"/>
  <c r="Q18" i="1" s="1"/>
  <c r="M16" i="1"/>
  <c r="Q16" i="1" s="1"/>
  <c r="M15" i="1"/>
  <c r="Q15" i="1" s="1"/>
  <c r="Q61" i="1" l="1"/>
  <c r="M60" i="1"/>
  <c r="Q52" i="1"/>
  <c r="M51" i="1"/>
  <c r="Q131" i="1" l="1"/>
  <c r="Q134" i="1"/>
  <c r="M141" i="1" l="1"/>
  <c r="Q141" i="1" s="1"/>
  <c r="P180" i="1" l="1"/>
  <c r="O180" i="1"/>
  <c r="P177" i="1"/>
  <c r="O177" i="1"/>
  <c r="P174" i="1"/>
  <c r="O174" i="1"/>
  <c r="P171" i="1"/>
  <c r="O171" i="1"/>
  <c r="P168" i="1"/>
  <c r="O168" i="1"/>
  <c r="P165" i="1"/>
  <c r="O165" i="1"/>
  <c r="P162" i="1"/>
  <c r="O162" i="1"/>
  <c r="P159" i="1"/>
  <c r="O159" i="1"/>
  <c r="P156" i="1"/>
  <c r="O156" i="1"/>
  <c r="P153" i="1"/>
  <c r="O153" i="1"/>
  <c r="P150" i="1"/>
  <c r="O150" i="1"/>
  <c r="P147" i="1"/>
  <c r="O147" i="1"/>
  <c r="M155" i="1"/>
  <c r="M158" i="1"/>
  <c r="M161" i="1"/>
  <c r="M164" i="1"/>
  <c r="M167" i="1"/>
  <c r="M170" i="1"/>
  <c r="M173" i="1"/>
  <c r="M176" i="1"/>
  <c r="M179" i="1"/>
  <c r="M182" i="1"/>
  <c r="M152" i="1"/>
  <c r="M149" i="1"/>
  <c r="M123" i="1"/>
  <c r="Q123" i="1" s="1"/>
  <c r="M120" i="1"/>
  <c r="Q120" i="1" s="1"/>
  <c r="M111" i="1"/>
  <c r="Q111" i="1" s="1"/>
  <c r="M102" i="1"/>
  <c r="Q102" i="1" s="1"/>
  <c r="M99" i="1"/>
  <c r="Q99" i="1" s="1"/>
  <c r="M93" i="1"/>
  <c r="Q93" i="1" s="1"/>
  <c r="Q85" i="1"/>
  <c r="Q77" i="1"/>
  <c r="M69" i="1"/>
  <c r="Q69" i="1" s="1"/>
  <c r="Q60" i="1"/>
  <c r="Q51" i="1"/>
  <c r="M42" i="1"/>
  <c r="Q42" i="1" s="1"/>
  <c r="M33" i="1"/>
  <c r="Q33" i="1" s="1"/>
  <c r="M24" i="1"/>
  <c r="Q24" i="1" s="1"/>
  <c r="M21" i="1"/>
  <c r="Q21" i="1" s="1"/>
  <c r="M14" i="1"/>
  <c r="Q139" i="1"/>
  <c r="M146" i="1"/>
  <c r="N144" i="1"/>
  <c r="N12" i="1" s="1"/>
  <c r="Q14" i="1" l="1"/>
  <c r="M180" i="1"/>
  <c r="Q180" i="1" s="1"/>
  <c r="Q182" i="1"/>
  <c r="M156" i="1"/>
  <c r="Q156" i="1" s="1"/>
  <c r="Q158" i="1"/>
  <c r="M165" i="1"/>
  <c r="Q165" i="1" s="1"/>
  <c r="Q167" i="1"/>
  <c r="M147" i="1"/>
  <c r="Q147" i="1" s="1"/>
  <c r="Q149" i="1"/>
  <c r="M171" i="1"/>
  <c r="Q171" i="1" s="1"/>
  <c r="Q173" i="1"/>
  <c r="M159" i="1"/>
  <c r="Q159" i="1" s="1"/>
  <c r="Q161" i="1"/>
  <c r="M150" i="1"/>
  <c r="Q150" i="1" s="1"/>
  <c r="Q152" i="1"/>
  <c r="M177" i="1"/>
  <c r="Q177" i="1" s="1"/>
  <c r="Q179" i="1"/>
  <c r="M174" i="1"/>
  <c r="Q174" i="1" s="1"/>
  <c r="Q176" i="1"/>
  <c r="M162" i="1"/>
  <c r="Q162" i="1" s="1"/>
  <c r="Q164" i="1"/>
  <c r="M144" i="1"/>
  <c r="Q146" i="1"/>
  <c r="M168" i="1"/>
  <c r="Q168" i="1" s="1"/>
  <c r="Q170" i="1"/>
  <c r="M153" i="1"/>
  <c r="Q153" i="1" s="1"/>
  <c r="Q155" i="1"/>
  <c r="M12" i="1" l="1"/>
  <c r="Q137" i="1"/>
  <c r="P144" i="1" l="1"/>
  <c r="P12" i="1" s="1"/>
  <c r="O144" i="1"/>
  <c r="O12" i="1" s="1"/>
  <c r="Q12" i="1" l="1"/>
  <c r="Q144" i="1"/>
</calcChain>
</file>

<file path=xl/sharedStrings.xml><?xml version="1.0" encoding="utf-8"?>
<sst xmlns="http://schemas.openxmlformats.org/spreadsheetml/2006/main" count="625" uniqueCount="75">
  <si>
    <t>ул. Советская</t>
  </si>
  <si>
    <t>05</t>
  </si>
  <si>
    <t>Х</t>
  </si>
  <si>
    <t>03</t>
  </si>
  <si>
    <t>08</t>
  </si>
  <si>
    <t>01</t>
  </si>
  <si>
    <t>04</t>
  </si>
  <si>
    <t>ул. Дзержинского</t>
  </si>
  <si>
    <t>ул. Ленина</t>
  </si>
  <si>
    <t>г. Ноябрьск</t>
  </si>
  <si>
    <t>ул. Энтузиастов</t>
  </si>
  <si>
    <t>ул. Привокзальная</t>
  </si>
  <si>
    <t>пр. Мира</t>
  </si>
  <si>
    <t>06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</si>
  <si>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</si>
  <si>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</si>
  <si>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</si>
  <si>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</si>
  <si>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</si>
  <si>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</si>
  <si>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</si>
  <si>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</si>
  <si>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</si>
  <si>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</si>
  <si>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 xml:space="preserve">№ п/п 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</si>
  <si>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</si>
  <si>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КИ</t>
  </si>
  <si>
    <t>09</t>
  </si>
  <si>
    <t>ул. Транспортная</t>
  </si>
  <si>
    <t>ул. Высоцкого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</si>
  <si>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</si>
  <si>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ул. Республики</t>
  </si>
  <si>
    <t>Ассигнования, не распределенные муниципальным образованием</t>
  </si>
  <si>
    <t>Наименование муниципального образования (городской округ, муниципальный район)</t>
  </si>
  <si>
    <t>Количество зарегистрированных жителей (чел.)</t>
  </si>
  <si>
    <t>многоквартирный дом (№, корп.)</t>
  </si>
  <si>
    <t>16А</t>
  </si>
  <si>
    <t>20А</t>
  </si>
  <si>
    <t>20Б</t>
  </si>
  <si>
    <t>ул. Интернационалистов</t>
  </si>
  <si>
    <t>6Б</t>
  </si>
  <si>
    <t>6В</t>
  </si>
  <si>
    <t>ул. Киевская</t>
  </si>
  <si>
    <t>7А</t>
  </si>
  <si>
    <t>ул. Космонавтов</t>
  </si>
  <si>
    <t>итого</t>
  </si>
  <si>
    <t xml:space="preserve">разработка проектной документации по капитальному ремонту общего имущества в многоквартирном доме
</t>
  </si>
  <si>
    <t>ремонт внутридомовых инженерных систем водоснабжения</t>
  </si>
  <si>
    <t>ремонт внутридомовых инженерных систем электроснабжения</t>
  </si>
  <si>
    <t>услуги по строительному контролю</t>
  </si>
  <si>
    <t>ремонт крыши</t>
  </si>
  <si>
    <t>ремонт внутридомовых инженерных систем водоотведения</t>
  </si>
  <si>
    <t>ремонт или замена лифтового оборудования, признанного непригодным для эксплуатации</t>
  </si>
  <si>
    <t>ремонт внутридомовых инженерных систем теплоснабжения</t>
  </si>
  <si>
    <t>Итого: муниципальное образование город Ноябрьск 2018 год</t>
  </si>
  <si>
    <t xml:space="preserve">10А </t>
  </si>
  <si>
    <t>ремонт подвальных помещений, относящихся к общему имуществу в многоквартирном доме</t>
  </si>
  <si>
    <t>установка коллективных (общедомовых) приборов учета потребления тепловой энергии</t>
  </si>
  <si>
    <t>25</t>
  </si>
  <si>
    <t>ул. Шевченко</t>
  </si>
  <si>
    <t>Код ОКТМО муниципаль-ного образования (№)</t>
  </si>
  <si>
    <t>47/2</t>
  </si>
  <si>
    <t>ул. Магистральная</t>
  </si>
  <si>
    <t>54А</t>
  </si>
  <si>
    <t>54Б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</si>
  <si>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</si>
  <si>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</si>
  <si>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</si>
  <si>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50</t>
  </si>
  <si>
    <t>проведение государственной экспертизы проекта</t>
  </si>
  <si>
    <t>город, поселок городского типа, поселок, село, деревня, населенный пункт (г., пгт, пос., с., д., н/п)</t>
  </si>
  <si>
    <t>микрорайон, проспект, улица, переулок, проезд (м/р, пр., ул., пер., проезд)</t>
  </si>
  <si>
    <t>конст-руктив</t>
  </si>
  <si>
    <t>Общая площадь многоквартир-ного дома                      (кв. м)</t>
  </si>
  <si>
    <t>расположенных на территории Ямало-Ненецкого автономного округа,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</si>
</sst>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Fill="1"/>
    <xf numFmtId="49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Fill="1" applyBorder="1"/>
    <xf numFmtId="0" fontId="0" fillId="0" borderId="0" xfId="0" applyFont="1" applyFill="1"/>
    <xf numFmtId="0" fontId="3" fillId="0" borderId="1" xfId="0" applyFont="1" applyFill="1" applyBorder="1" applyAlignment="1">
      <alignment vertical="top"/>
    </xf>
    <xf numFmtId="0" fontId="4" fillId="0" borderId="1" xfId="4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2" fontId="6" fillId="0" borderId="0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7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 wrapText="1"/>
    </xf>
    <xf numFmtId="0" fontId="3" fillId="0" borderId="5" xfId="6" applyNumberFormat="1" applyFont="1" applyFill="1" applyBorder="1" applyAlignment="1">
      <alignment horizontal="center" vertical="top"/>
    </xf>
    <xf numFmtId="0" fontId="3" fillId="0" borderId="7" xfId="6" applyNumberFormat="1" applyFont="1" applyFill="1" applyBorder="1" applyAlignment="1">
      <alignment horizontal="center" vertical="top"/>
    </xf>
    <xf numFmtId="0" fontId="3" fillId="0" borderId="6" xfId="6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vertical="top"/>
    </xf>
    <xf numFmtId="4" fontId="0" fillId="0" borderId="0" xfId="0" applyNumberFormat="1" applyFill="1" applyAlignment="1">
      <alignment horizontal="center"/>
    </xf>
    <xf numFmtId="4" fontId="9" fillId="0" borderId="0" xfId="0" applyNumberFormat="1" applyFont="1" applyFill="1" applyAlignment="1">
      <alignment horizontal="center" vertical="top"/>
    </xf>
    <xf numFmtId="4" fontId="0" fillId="0" borderId="0" xfId="0" applyNumberFormat="1" applyFill="1"/>
    <xf numFmtId="4" fontId="9" fillId="0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 vertical="top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horizontal="center"/>
    </xf>
    <xf numFmtId="3" fontId="9" fillId="0" borderId="0" xfId="0" applyNumberFormat="1" applyFont="1" applyFill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/>
    </xf>
    <xf numFmtId="4" fontId="3" fillId="0" borderId="1" xfId="1" applyNumberFormat="1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horizontal="center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2" fontId="6" fillId="2" borderId="0" xfId="0" applyNumberFormat="1" applyFont="1" applyFill="1" applyBorder="1"/>
    <xf numFmtId="0" fontId="5" fillId="2" borderId="0" xfId="0" applyFont="1" applyFill="1"/>
    <xf numFmtId="0" fontId="0" fillId="2" borderId="0" xfId="0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2" borderId="0" xfId="0" applyFont="1" applyFill="1" applyBorder="1"/>
    <xf numFmtId="0" fontId="0" fillId="2" borderId="0" xfId="0" applyFont="1" applyFill="1"/>
    <xf numFmtId="164" fontId="0" fillId="2" borderId="0" xfId="0" applyNumberFormat="1" applyFont="1" applyFill="1" applyBorder="1"/>
    <xf numFmtId="0" fontId="2" fillId="3" borderId="0" xfId="0" applyFont="1" applyFill="1" applyBorder="1"/>
    <xf numFmtId="0" fontId="2" fillId="3" borderId="0" xfId="0" applyFont="1" applyFill="1"/>
    <xf numFmtId="0" fontId="5" fillId="3" borderId="0" xfId="0" applyFont="1" applyFill="1" applyBorder="1"/>
    <xf numFmtId="0" fontId="0" fillId="3" borderId="0" xfId="0" applyFill="1"/>
    <xf numFmtId="2" fontId="6" fillId="3" borderId="0" xfId="0" applyNumberFormat="1" applyFont="1" applyFill="1" applyBorder="1"/>
    <xf numFmtId="0" fontId="5" fillId="3" borderId="0" xfId="0" applyFont="1" applyFill="1"/>
    <xf numFmtId="0" fontId="0" fillId="3" borderId="0" xfId="0" applyFont="1" applyFill="1" applyBorder="1"/>
    <xf numFmtId="164" fontId="0" fillId="3" borderId="0" xfId="0" applyNumberFormat="1" applyFont="1" applyFill="1" applyBorder="1"/>
    <xf numFmtId="0" fontId="0" fillId="3" borderId="0" xfId="0" applyFont="1" applyFill="1"/>
    <xf numFmtId="0" fontId="2" fillId="3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textRotation="90" wrapText="1"/>
    </xf>
    <xf numFmtId="3" fontId="7" fillId="0" borderId="1" xfId="0" applyNumberFormat="1" applyFont="1" applyFill="1" applyBorder="1" applyAlignment="1">
      <alignment horizontal="center" vertical="center" textRotation="90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center" textRotation="90" wrapText="1"/>
    </xf>
    <xf numFmtId="4" fontId="3" fillId="0" borderId="7" xfId="0" applyNumberFormat="1" applyFont="1" applyFill="1" applyBorder="1" applyAlignment="1">
      <alignment horizontal="center" vertical="center" textRotation="90" wrapText="1"/>
    </xf>
    <xf numFmtId="4" fontId="3" fillId="0" borderId="6" xfId="0" applyNumberFormat="1" applyFont="1" applyFill="1" applyBorder="1" applyAlignment="1">
      <alignment horizontal="center" vertical="center" textRotation="90" wrapText="1"/>
    </xf>
  </cellXfs>
  <cellStyles count="7">
    <cellStyle name="Денежный" xfId="6" builtinId="4"/>
    <cellStyle name="Обычный" xfId="0" builtinId="0"/>
    <cellStyle name="Обычный 10" xfId="2"/>
    <cellStyle name="Обычный 2" xfId="5"/>
    <cellStyle name="Обычный 9" xfId="3"/>
    <cellStyle name="Обычный_СВОД 84-ОД (готовый свод) изм.копия для подписи" xfId="4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2"/>
  <sheetViews>
    <sheetView tabSelected="1" view="pageBreakPreview" zoomScale="76" zoomScaleNormal="76" zoomScaleSheetLayoutView="76" zoomScalePageLayoutView="60" workbookViewId="0">
      <selection activeCell="H6" sqref="H6:H10"/>
    </sheetView>
  </sheetViews>
  <sheetFormatPr defaultColWidth="9.140625" defaultRowHeight="15" x14ac:dyDescent="0.25"/>
  <cols>
    <col min="1" max="1" width="4.5703125" style="18" customWidth="1"/>
    <col min="2" max="2" width="14.140625" style="24" customWidth="1"/>
    <col min="3" max="3" width="28.85546875" style="18" customWidth="1"/>
    <col min="4" max="4" width="22.28515625" style="18" customWidth="1"/>
    <col min="5" max="5" width="33" style="25" customWidth="1"/>
    <col min="6" max="6" width="19.42578125" style="37" customWidth="1"/>
    <col min="7" max="7" width="9.42578125" style="24" customWidth="1"/>
    <col min="8" max="8" width="16.42578125" style="39" customWidth="1"/>
    <col min="9" max="9" width="15.5703125" style="48" customWidth="1"/>
    <col min="10" max="10" width="50.5703125" style="25" customWidth="1"/>
    <col min="11" max="11" width="10" style="25" customWidth="1"/>
    <col min="12" max="12" width="19.5703125" style="45" customWidth="1"/>
    <col min="13" max="13" width="19.140625" style="45" customWidth="1"/>
    <col min="14" max="14" width="14.7109375" style="45" customWidth="1"/>
    <col min="15" max="15" width="18.140625" style="45" customWidth="1"/>
    <col min="16" max="16" width="21.5703125" style="45" customWidth="1"/>
    <col min="17" max="17" width="19.85546875" style="45" customWidth="1"/>
    <col min="18" max="18" width="16.28515625" style="18" customWidth="1"/>
    <col min="19" max="19" width="15.140625" style="18" bestFit="1" customWidth="1"/>
    <col min="20" max="20" width="9.140625" style="18"/>
    <col min="21" max="21" width="13.140625" style="18" customWidth="1"/>
    <col min="22" max="37" width="9.140625" style="18"/>
    <col min="38" max="38" width="17.42578125" style="18" customWidth="1"/>
    <col min="39" max="16384" width="9.140625" style="18"/>
  </cols>
  <sheetData>
    <row r="1" spans="1:41" ht="11.25" customHeight="1" x14ac:dyDescent="0.25">
      <c r="A1" s="107" t="s">
        <v>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41" ht="12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41" ht="22.5" customHeight="1" x14ac:dyDescent="0.25">
      <c r="A3" s="108" t="s">
        <v>21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41" ht="27" customHeight="1" x14ac:dyDescent="0.25">
      <c r="A4" s="108" t="s">
        <v>74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41" ht="11.25" customHeight="1" x14ac:dyDescent="0.25">
      <c r="A5" s="27"/>
      <c r="B5" s="27"/>
      <c r="C5" s="26"/>
      <c r="D5" s="26"/>
      <c r="E5" s="26"/>
      <c r="F5" s="38"/>
      <c r="G5" s="27"/>
      <c r="H5" s="40"/>
      <c r="I5" s="49"/>
      <c r="J5" s="26"/>
      <c r="K5" s="26"/>
      <c r="L5" s="40"/>
      <c r="M5" s="40"/>
      <c r="N5" s="40"/>
      <c r="O5" s="40"/>
      <c r="P5" s="40"/>
      <c r="Q5" s="40"/>
    </row>
    <row r="6" spans="1:41" ht="62.25" customHeight="1" x14ac:dyDescent="0.25">
      <c r="A6" s="103" t="s">
        <v>24</v>
      </c>
      <c r="B6" s="103" t="s">
        <v>60</v>
      </c>
      <c r="C6" s="103" t="s">
        <v>33</v>
      </c>
      <c r="D6" s="110" t="s">
        <v>20</v>
      </c>
      <c r="E6" s="111"/>
      <c r="F6" s="111"/>
      <c r="G6" s="112"/>
      <c r="H6" s="106" t="s">
        <v>73</v>
      </c>
      <c r="I6" s="105" t="s">
        <v>34</v>
      </c>
      <c r="J6" s="103" t="s">
        <v>25</v>
      </c>
      <c r="K6" s="103"/>
      <c r="L6" s="106" t="s">
        <v>67</v>
      </c>
      <c r="M6" s="109" t="s">
        <v>30</v>
      </c>
      <c r="N6" s="109"/>
      <c r="O6" s="109"/>
      <c r="P6" s="109"/>
      <c r="Q6" s="109"/>
    </row>
    <row r="7" spans="1:41" ht="93.75" customHeight="1" x14ac:dyDescent="0.25">
      <c r="A7" s="103"/>
      <c r="B7" s="103"/>
      <c r="C7" s="103"/>
      <c r="D7" s="103" t="s">
        <v>70</v>
      </c>
      <c r="E7" s="103" t="s">
        <v>71</v>
      </c>
      <c r="F7" s="106" t="s">
        <v>35</v>
      </c>
      <c r="G7" s="103" t="s">
        <v>72</v>
      </c>
      <c r="H7" s="106"/>
      <c r="I7" s="105"/>
      <c r="J7" s="103"/>
      <c r="K7" s="103"/>
      <c r="L7" s="106"/>
      <c r="M7" s="104" t="s">
        <v>19</v>
      </c>
      <c r="N7" s="113" t="s">
        <v>23</v>
      </c>
      <c r="O7" s="104" t="s">
        <v>18</v>
      </c>
      <c r="P7" s="104" t="s">
        <v>17</v>
      </c>
      <c r="Q7" s="104" t="s">
        <v>14</v>
      </c>
    </row>
    <row r="8" spans="1:41" ht="70.5" customHeight="1" x14ac:dyDescent="0.25">
      <c r="A8" s="103"/>
      <c r="B8" s="103"/>
      <c r="C8" s="103"/>
      <c r="D8" s="103"/>
      <c r="E8" s="103"/>
      <c r="F8" s="106"/>
      <c r="G8" s="103"/>
      <c r="H8" s="106"/>
      <c r="I8" s="105"/>
      <c r="J8" s="103"/>
      <c r="K8" s="103"/>
      <c r="L8" s="106"/>
      <c r="M8" s="104"/>
      <c r="N8" s="114"/>
      <c r="O8" s="104"/>
      <c r="P8" s="104"/>
      <c r="Q8" s="104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ht="15.75" customHeight="1" x14ac:dyDescent="0.25">
      <c r="A9" s="103"/>
      <c r="B9" s="103"/>
      <c r="C9" s="103"/>
      <c r="D9" s="103"/>
      <c r="E9" s="103"/>
      <c r="F9" s="106"/>
      <c r="G9" s="103"/>
      <c r="H9" s="106"/>
      <c r="I9" s="105"/>
      <c r="J9" s="103"/>
      <c r="K9" s="103"/>
      <c r="L9" s="106"/>
      <c r="M9" s="104"/>
      <c r="N9" s="115"/>
      <c r="O9" s="104"/>
      <c r="P9" s="104"/>
      <c r="Q9" s="104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1" s="25" customFormat="1" ht="51" customHeight="1" x14ac:dyDescent="0.25">
      <c r="A10" s="103"/>
      <c r="B10" s="103"/>
      <c r="C10" s="103"/>
      <c r="D10" s="103"/>
      <c r="E10" s="103"/>
      <c r="F10" s="106"/>
      <c r="G10" s="103"/>
      <c r="H10" s="106"/>
      <c r="I10" s="105"/>
      <c r="J10" s="88" t="s">
        <v>16</v>
      </c>
      <c r="K10" s="88" t="s">
        <v>15</v>
      </c>
      <c r="L10" s="89" t="s">
        <v>14</v>
      </c>
      <c r="M10" s="87" t="s">
        <v>65</v>
      </c>
      <c r="N10" s="87" t="s">
        <v>65</v>
      </c>
      <c r="O10" s="87" t="s">
        <v>66</v>
      </c>
      <c r="P10" s="87" t="s">
        <v>66</v>
      </c>
      <c r="Q10" s="87" t="s">
        <v>65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s="1" customFormat="1" ht="15.75" x14ac:dyDescent="0.25">
      <c r="A11" s="19">
        <v>1</v>
      </c>
      <c r="B11" s="19">
        <v>2</v>
      </c>
      <c r="C11" s="19">
        <v>3</v>
      </c>
      <c r="D11" s="19">
        <v>4</v>
      </c>
      <c r="E11" s="90">
        <v>5</v>
      </c>
      <c r="F11" s="50">
        <v>6</v>
      </c>
      <c r="G11" s="50">
        <v>7</v>
      </c>
      <c r="H11" s="50">
        <v>8</v>
      </c>
      <c r="I11" s="50">
        <v>9</v>
      </c>
      <c r="J11" s="90">
        <v>10</v>
      </c>
      <c r="K11" s="90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52">
        <v>17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8" customHeight="1" x14ac:dyDescent="0.25">
      <c r="A12" s="97" t="s">
        <v>54</v>
      </c>
      <c r="B12" s="98"/>
      <c r="C12" s="98"/>
      <c r="D12" s="98"/>
      <c r="E12" s="99"/>
      <c r="F12" s="32">
        <v>35</v>
      </c>
      <c r="G12" s="90" t="s">
        <v>2</v>
      </c>
      <c r="H12" s="41">
        <f>H14+H17+H21+H24+H33+H42+H51+H60+H69+H77+H85+H93+H99+H102+H111+H120+H123+H137+H139+H141+H144+H147+H150+H153+H156+H159+H162+H165+H168+H171+H174+H177+H180+H131+H134</f>
        <v>111641.70000000001</v>
      </c>
      <c r="I12" s="32">
        <f>I14+I17+I21+I24+I33+I42+I51+I60+I69+I77+I85+I93+I99+I102+I111+I120+I123+I137+I139+I141+I144+I147+I150+I153+I156+I159+I162+I165+I168+I171+I174+I177+I180+I131+I134</f>
        <v>5235</v>
      </c>
      <c r="J12" s="90" t="s">
        <v>2</v>
      </c>
      <c r="K12" s="5" t="s">
        <v>2</v>
      </c>
      <c r="L12" s="41">
        <f>L14+L17+L21+L24+L33+L42+L51+L60+L69+L77+L85+L93+L99+L102+L111+L120+L123+L137+L139+L141+L144+L147+L150+L153+L156+L159+L162+L165+L168+L171+L174+L177+L180+L131+L134</f>
        <v>155830600</v>
      </c>
      <c r="M12" s="41">
        <f>M14+M17+M21+M24+M33+M42+M51+M60+M69+M77+M85+M93+M99+M102+M111+M120+M123+M137+M139+M141+M144+M147+M150+M153+M156+M159+M162+M165+M168+M171+M174+M177+M180+M131+M134</f>
        <v>150460365</v>
      </c>
      <c r="N12" s="41">
        <f>N14+N17+N21+N24+N33+N42+N51+N60+N69+N77+N85+N93+N99+N102+N111+N120+N123+N137+N139+N141+N144+N147+N150+N153+N156+N159+N162+N165+N168+N171+N174+N177+N180+N131+N134</f>
        <v>0</v>
      </c>
      <c r="O12" s="41">
        <f>O14+O17+O21+O24+O33+O42+O51+O60+O69+O77+O85+O93+O99+O102+O111+O120+O123+O137+O139+O141+O144+O147+O150+O153+O156+O159+O162+O165+O168+O171+O174+O177+O180+O131+O134+O13</f>
        <v>5115000</v>
      </c>
      <c r="P12" s="41">
        <f>P14+P17+P21+P24+P33+P42+P51+P60+P69+P77+P85+P93+P99+P102+P111+P120+P123+P137+P139+P141+P144+P147+P150+P153+P156+P159+P162+P165+P168+P171+P174+P177+P180+P131+P134</f>
        <v>268511.75</v>
      </c>
      <c r="Q12" s="53">
        <f>M12+N12+O12+P12</f>
        <v>155843876.75</v>
      </c>
    </row>
    <row r="13" spans="1:41" ht="18" customHeight="1" x14ac:dyDescent="0.25">
      <c r="A13" s="86"/>
      <c r="B13" s="97" t="s">
        <v>32</v>
      </c>
      <c r="C13" s="98"/>
      <c r="D13" s="98"/>
      <c r="E13" s="98"/>
      <c r="F13" s="98"/>
      <c r="G13" s="98"/>
      <c r="H13" s="98"/>
      <c r="I13" s="99"/>
      <c r="J13" s="90" t="s">
        <v>2</v>
      </c>
      <c r="K13" s="5" t="s">
        <v>2</v>
      </c>
      <c r="L13" s="54"/>
      <c r="M13" s="54"/>
      <c r="N13" s="54"/>
      <c r="O13" s="54">
        <v>13276.75</v>
      </c>
      <c r="P13" s="54"/>
      <c r="Q13" s="53">
        <f>M13+N13+O13+P13</f>
        <v>13276.75</v>
      </c>
    </row>
    <row r="14" spans="1:41" ht="18" customHeight="1" x14ac:dyDescent="0.25">
      <c r="A14" s="83">
        <v>1</v>
      </c>
      <c r="B14" s="3">
        <v>71958000</v>
      </c>
      <c r="C14" s="9" t="s">
        <v>9</v>
      </c>
      <c r="D14" s="9" t="s">
        <v>9</v>
      </c>
      <c r="E14" s="9" t="s">
        <v>29</v>
      </c>
      <c r="F14" s="52">
        <v>22</v>
      </c>
      <c r="G14" s="3" t="s">
        <v>26</v>
      </c>
      <c r="H14" s="44">
        <v>5418.4</v>
      </c>
      <c r="I14" s="52">
        <v>190</v>
      </c>
      <c r="J14" s="86" t="s">
        <v>45</v>
      </c>
      <c r="K14" s="3" t="s">
        <v>2</v>
      </c>
      <c r="L14" s="55">
        <f>L15+L16</f>
        <v>5776999</v>
      </c>
      <c r="M14" s="46">
        <f>L14</f>
        <v>5776999</v>
      </c>
      <c r="N14" s="55">
        <v>0</v>
      </c>
      <c r="O14" s="46">
        <v>0</v>
      </c>
      <c r="P14" s="42">
        <v>0</v>
      </c>
      <c r="Q14" s="53">
        <f t="shared" ref="Q14:Q30" si="0">M14+N14+O14+P14</f>
        <v>5776999</v>
      </c>
    </row>
    <row r="15" spans="1:41" ht="33" customHeight="1" x14ac:dyDescent="0.25">
      <c r="A15" s="84"/>
      <c r="B15" s="3">
        <v>71958000</v>
      </c>
      <c r="C15" s="9" t="s">
        <v>9</v>
      </c>
      <c r="D15" s="9"/>
      <c r="E15" s="9"/>
      <c r="F15" s="52"/>
      <c r="G15" s="3"/>
      <c r="H15" s="44"/>
      <c r="I15" s="52"/>
      <c r="J15" s="10" t="s">
        <v>52</v>
      </c>
      <c r="K15" s="2" t="s">
        <v>13</v>
      </c>
      <c r="L15" s="55">
        <v>5655961</v>
      </c>
      <c r="M15" s="55">
        <f t="shared" ref="M15:M16" si="1">L15</f>
        <v>5655961</v>
      </c>
      <c r="N15" s="46"/>
      <c r="O15" s="46"/>
      <c r="P15" s="46"/>
      <c r="Q15" s="53">
        <f t="shared" si="0"/>
        <v>5655961</v>
      </c>
    </row>
    <row r="16" spans="1:41" ht="18" customHeight="1" x14ac:dyDescent="0.25">
      <c r="A16" s="85"/>
      <c r="B16" s="3">
        <v>71958000</v>
      </c>
      <c r="C16" s="9" t="s">
        <v>9</v>
      </c>
      <c r="D16" s="9"/>
      <c r="E16" s="9"/>
      <c r="F16" s="52"/>
      <c r="G16" s="3"/>
      <c r="H16" s="44"/>
      <c r="I16" s="52"/>
      <c r="J16" s="9" t="s">
        <v>49</v>
      </c>
      <c r="K16" s="3">
        <v>21</v>
      </c>
      <c r="L16" s="55">
        <v>121038</v>
      </c>
      <c r="M16" s="55">
        <f t="shared" si="1"/>
        <v>121038</v>
      </c>
      <c r="N16" s="46"/>
      <c r="O16" s="46"/>
      <c r="P16" s="46"/>
      <c r="Q16" s="53">
        <f t="shared" si="0"/>
        <v>121038</v>
      </c>
    </row>
    <row r="17" spans="1:17" ht="18" customHeight="1" x14ac:dyDescent="0.25">
      <c r="A17" s="83">
        <v>2</v>
      </c>
      <c r="B17" s="3">
        <v>71958000</v>
      </c>
      <c r="C17" s="9" t="s">
        <v>9</v>
      </c>
      <c r="D17" s="9" t="s">
        <v>9</v>
      </c>
      <c r="E17" s="9" t="s">
        <v>0</v>
      </c>
      <c r="F17" s="52" t="s">
        <v>55</v>
      </c>
      <c r="G17" s="3" t="s">
        <v>26</v>
      </c>
      <c r="H17" s="44">
        <v>1377.1</v>
      </c>
      <c r="I17" s="52">
        <v>65</v>
      </c>
      <c r="J17" s="86" t="s">
        <v>45</v>
      </c>
      <c r="K17" s="3" t="s">
        <v>2</v>
      </c>
      <c r="L17" s="55">
        <f>L18+L19+L20</f>
        <v>6998743</v>
      </c>
      <c r="M17" s="46">
        <f>L17</f>
        <v>6998743</v>
      </c>
      <c r="N17" s="55">
        <v>0</v>
      </c>
      <c r="O17" s="46">
        <v>0</v>
      </c>
      <c r="P17" s="42">
        <v>0</v>
      </c>
      <c r="Q17" s="53">
        <f>M17+N17+O17+P17</f>
        <v>6998743</v>
      </c>
    </row>
    <row r="18" spans="1:17" ht="18" customHeight="1" x14ac:dyDescent="0.25">
      <c r="A18" s="84"/>
      <c r="B18" s="3">
        <v>71958000</v>
      </c>
      <c r="C18" s="9" t="s">
        <v>9</v>
      </c>
      <c r="D18" s="9"/>
      <c r="E18" s="9"/>
      <c r="F18" s="52"/>
      <c r="G18" s="3"/>
      <c r="H18" s="44"/>
      <c r="I18" s="52"/>
      <c r="J18" s="9" t="s">
        <v>50</v>
      </c>
      <c r="K18" s="11" t="s">
        <v>4</v>
      </c>
      <c r="L18" s="55">
        <v>6289508</v>
      </c>
      <c r="M18" s="55">
        <f t="shared" ref="M18:M20" si="2">L18</f>
        <v>6289508</v>
      </c>
      <c r="N18" s="46"/>
      <c r="O18" s="46"/>
      <c r="P18" s="46"/>
      <c r="Q18" s="53">
        <f t="shared" si="0"/>
        <v>6289508</v>
      </c>
    </row>
    <row r="19" spans="1:17" ht="32.25" customHeight="1" x14ac:dyDescent="0.25">
      <c r="A19" s="84"/>
      <c r="B19" s="3">
        <v>71958000</v>
      </c>
      <c r="C19" s="9" t="s">
        <v>9</v>
      </c>
      <c r="D19" s="9"/>
      <c r="E19" s="9"/>
      <c r="F19" s="52"/>
      <c r="G19" s="3"/>
      <c r="H19" s="44"/>
      <c r="I19" s="52"/>
      <c r="J19" s="86" t="s">
        <v>56</v>
      </c>
      <c r="K19" s="2" t="s">
        <v>27</v>
      </c>
      <c r="L19" s="55">
        <v>530805</v>
      </c>
      <c r="M19" s="55">
        <f t="shared" si="2"/>
        <v>530805</v>
      </c>
      <c r="N19" s="46"/>
      <c r="O19" s="46"/>
      <c r="P19" s="46"/>
      <c r="Q19" s="53">
        <f>M19+N19+O19+P19</f>
        <v>530805</v>
      </c>
    </row>
    <row r="20" spans="1:17" ht="18" customHeight="1" x14ac:dyDescent="0.25">
      <c r="A20" s="85"/>
      <c r="B20" s="3">
        <v>71958000</v>
      </c>
      <c r="C20" s="9" t="s">
        <v>9</v>
      </c>
      <c r="D20" s="9"/>
      <c r="E20" s="9"/>
      <c r="F20" s="52"/>
      <c r="G20" s="3"/>
      <c r="H20" s="44"/>
      <c r="I20" s="52"/>
      <c r="J20" s="9" t="s">
        <v>49</v>
      </c>
      <c r="K20" s="3">
        <v>21</v>
      </c>
      <c r="L20" s="55">
        <v>178430</v>
      </c>
      <c r="M20" s="55">
        <f t="shared" si="2"/>
        <v>178430</v>
      </c>
      <c r="N20" s="46"/>
      <c r="O20" s="46"/>
      <c r="P20" s="46"/>
      <c r="Q20" s="53">
        <f t="shared" si="0"/>
        <v>178430</v>
      </c>
    </row>
    <row r="21" spans="1:17" ht="18" customHeight="1" x14ac:dyDescent="0.25">
      <c r="A21" s="83">
        <v>3</v>
      </c>
      <c r="B21" s="3">
        <v>71958000</v>
      </c>
      <c r="C21" s="9" t="s">
        <v>9</v>
      </c>
      <c r="D21" s="9" t="s">
        <v>9</v>
      </c>
      <c r="E21" s="9" t="s">
        <v>10</v>
      </c>
      <c r="F21" s="52" t="s">
        <v>43</v>
      </c>
      <c r="G21" s="3" t="s">
        <v>26</v>
      </c>
      <c r="H21" s="44">
        <v>2011.7</v>
      </c>
      <c r="I21" s="52">
        <v>94</v>
      </c>
      <c r="J21" s="86" t="s">
        <v>45</v>
      </c>
      <c r="K21" s="3" t="s">
        <v>2</v>
      </c>
      <c r="L21" s="55">
        <f>L22+L23</f>
        <v>3940086</v>
      </c>
      <c r="M21" s="46">
        <f>L21</f>
        <v>3940086</v>
      </c>
      <c r="N21" s="55">
        <v>0</v>
      </c>
      <c r="O21" s="46">
        <v>0</v>
      </c>
      <c r="P21" s="42">
        <v>0</v>
      </c>
      <c r="Q21" s="53">
        <f t="shared" si="0"/>
        <v>3940086</v>
      </c>
    </row>
    <row r="22" spans="1:17" ht="18" customHeight="1" x14ac:dyDescent="0.25">
      <c r="A22" s="84"/>
      <c r="B22" s="3">
        <v>71958000</v>
      </c>
      <c r="C22" s="9" t="s">
        <v>9</v>
      </c>
      <c r="D22" s="9"/>
      <c r="E22" s="9"/>
      <c r="F22" s="52"/>
      <c r="G22" s="3"/>
      <c r="H22" s="44"/>
      <c r="I22" s="52"/>
      <c r="J22" s="9" t="s">
        <v>50</v>
      </c>
      <c r="K22" s="11" t="s">
        <v>4</v>
      </c>
      <c r="L22" s="55">
        <v>3857534</v>
      </c>
      <c r="M22" s="55">
        <f t="shared" ref="M22:M23" si="3">L22</f>
        <v>3857534</v>
      </c>
      <c r="N22" s="46"/>
      <c r="O22" s="46"/>
      <c r="P22" s="46"/>
      <c r="Q22" s="53">
        <f t="shared" si="0"/>
        <v>3857534</v>
      </c>
    </row>
    <row r="23" spans="1:17" ht="18" customHeight="1" x14ac:dyDescent="0.25">
      <c r="A23" s="85"/>
      <c r="B23" s="3">
        <v>71958000</v>
      </c>
      <c r="C23" s="9" t="s">
        <v>9</v>
      </c>
      <c r="D23" s="9"/>
      <c r="E23" s="9"/>
      <c r="F23" s="52"/>
      <c r="G23" s="3"/>
      <c r="H23" s="44"/>
      <c r="I23" s="52"/>
      <c r="J23" s="9" t="s">
        <v>49</v>
      </c>
      <c r="K23" s="3">
        <v>21</v>
      </c>
      <c r="L23" s="55">
        <v>82552</v>
      </c>
      <c r="M23" s="55">
        <f t="shared" si="3"/>
        <v>82552</v>
      </c>
      <c r="N23" s="46"/>
      <c r="O23" s="46"/>
      <c r="P23" s="46"/>
      <c r="Q23" s="53">
        <f t="shared" si="0"/>
        <v>82552</v>
      </c>
    </row>
    <row r="24" spans="1:17" ht="18" customHeight="1" x14ac:dyDescent="0.25">
      <c r="A24" s="83">
        <v>4</v>
      </c>
      <c r="B24" s="3">
        <v>71958000</v>
      </c>
      <c r="C24" s="9" t="s">
        <v>9</v>
      </c>
      <c r="D24" s="9" t="s">
        <v>9</v>
      </c>
      <c r="E24" s="9" t="s">
        <v>7</v>
      </c>
      <c r="F24" s="52">
        <v>20</v>
      </c>
      <c r="G24" s="3" t="s">
        <v>26</v>
      </c>
      <c r="H24" s="44">
        <v>1651.6</v>
      </c>
      <c r="I24" s="52">
        <v>69</v>
      </c>
      <c r="J24" s="86" t="s">
        <v>45</v>
      </c>
      <c r="K24" s="3" t="s">
        <v>2</v>
      </c>
      <c r="L24" s="55">
        <f>L25+L26+L27+L28+L29+L30+L31+L32</f>
        <v>7595564</v>
      </c>
      <c r="M24" s="46">
        <f>L24</f>
        <v>7595564</v>
      </c>
      <c r="N24" s="55">
        <v>0</v>
      </c>
      <c r="O24" s="46">
        <v>0</v>
      </c>
      <c r="P24" s="42">
        <v>0</v>
      </c>
      <c r="Q24" s="53">
        <f t="shared" si="0"/>
        <v>7595564</v>
      </c>
    </row>
    <row r="25" spans="1:17" ht="18" customHeight="1" x14ac:dyDescent="0.25">
      <c r="A25" s="84"/>
      <c r="B25" s="3">
        <v>71958000</v>
      </c>
      <c r="C25" s="9" t="s">
        <v>9</v>
      </c>
      <c r="D25" s="9"/>
      <c r="E25" s="9"/>
      <c r="F25" s="52"/>
      <c r="G25" s="3"/>
      <c r="H25" s="44"/>
      <c r="I25" s="52"/>
      <c r="J25" s="9" t="s">
        <v>50</v>
      </c>
      <c r="K25" s="11" t="s">
        <v>4</v>
      </c>
      <c r="L25" s="55">
        <v>2061232</v>
      </c>
      <c r="M25" s="55">
        <f t="shared" ref="M25:M32" si="4">L25</f>
        <v>2061232</v>
      </c>
      <c r="N25" s="46"/>
      <c r="O25" s="46"/>
      <c r="P25" s="46"/>
      <c r="Q25" s="53">
        <f t="shared" si="0"/>
        <v>2061232</v>
      </c>
    </row>
    <row r="26" spans="1:17" ht="33.75" customHeight="1" x14ac:dyDescent="0.25">
      <c r="A26" s="84"/>
      <c r="B26" s="3">
        <v>71958000</v>
      </c>
      <c r="C26" s="9" t="s">
        <v>9</v>
      </c>
      <c r="D26" s="9"/>
      <c r="E26" s="9"/>
      <c r="F26" s="52"/>
      <c r="G26" s="3"/>
      <c r="H26" s="44"/>
      <c r="I26" s="52"/>
      <c r="J26" s="20" t="s">
        <v>48</v>
      </c>
      <c r="K26" s="90" t="s">
        <v>5</v>
      </c>
      <c r="L26" s="55">
        <v>890570</v>
      </c>
      <c r="M26" s="55">
        <f t="shared" si="4"/>
        <v>890570</v>
      </c>
      <c r="N26" s="46"/>
      <c r="O26" s="46"/>
      <c r="P26" s="46"/>
      <c r="Q26" s="53">
        <f t="shared" si="0"/>
        <v>890570</v>
      </c>
    </row>
    <row r="27" spans="1:17" ht="31.5" customHeight="1" x14ac:dyDescent="0.25">
      <c r="A27" s="84"/>
      <c r="B27" s="3">
        <v>71958000</v>
      </c>
      <c r="C27" s="9" t="s">
        <v>9</v>
      </c>
      <c r="D27" s="9"/>
      <c r="E27" s="9"/>
      <c r="F27" s="52"/>
      <c r="G27" s="3"/>
      <c r="H27" s="44"/>
      <c r="I27" s="52"/>
      <c r="J27" s="20" t="s">
        <v>53</v>
      </c>
      <c r="K27" s="12" t="s">
        <v>3</v>
      </c>
      <c r="L27" s="55">
        <v>2700604</v>
      </c>
      <c r="M27" s="55">
        <f t="shared" si="4"/>
        <v>2700604</v>
      </c>
      <c r="N27" s="46"/>
      <c r="O27" s="46"/>
      <c r="P27" s="46"/>
      <c r="Q27" s="53">
        <f t="shared" si="0"/>
        <v>2700604</v>
      </c>
    </row>
    <row r="28" spans="1:17" s="74" customFormat="1" ht="31.5" customHeight="1" x14ac:dyDescent="0.25">
      <c r="A28" s="84"/>
      <c r="B28" s="3">
        <v>71958000</v>
      </c>
      <c r="C28" s="9" t="s">
        <v>9</v>
      </c>
      <c r="D28" s="9"/>
      <c r="E28" s="9"/>
      <c r="F28" s="52"/>
      <c r="G28" s="3"/>
      <c r="H28" s="44"/>
      <c r="I28" s="52"/>
      <c r="J28" s="17" t="s">
        <v>57</v>
      </c>
      <c r="K28" s="12" t="s">
        <v>58</v>
      </c>
      <c r="L28" s="55">
        <v>147591</v>
      </c>
      <c r="M28" s="55">
        <f t="shared" si="4"/>
        <v>147591</v>
      </c>
      <c r="N28" s="46"/>
      <c r="O28" s="46"/>
      <c r="P28" s="46"/>
      <c r="Q28" s="53">
        <f t="shared" si="0"/>
        <v>147591</v>
      </c>
    </row>
    <row r="29" spans="1:17" ht="30.75" customHeight="1" x14ac:dyDescent="0.25">
      <c r="A29" s="84"/>
      <c r="B29" s="3">
        <v>71958000</v>
      </c>
      <c r="C29" s="9" t="s">
        <v>9</v>
      </c>
      <c r="D29" s="9"/>
      <c r="E29" s="9"/>
      <c r="F29" s="52"/>
      <c r="G29" s="3"/>
      <c r="H29" s="44"/>
      <c r="I29" s="52"/>
      <c r="J29" s="20" t="s">
        <v>47</v>
      </c>
      <c r="K29" s="11" t="s">
        <v>6</v>
      </c>
      <c r="L29" s="55">
        <v>947511</v>
      </c>
      <c r="M29" s="55">
        <f t="shared" si="4"/>
        <v>947511</v>
      </c>
      <c r="N29" s="46"/>
      <c r="O29" s="46"/>
      <c r="P29" s="46"/>
      <c r="Q29" s="53">
        <f t="shared" si="0"/>
        <v>947511</v>
      </c>
    </row>
    <row r="30" spans="1:17" ht="31.5" customHeight="1" x14ac:dyDescent="0.25">
      <c r="A30" s="84"/>
      <c r="B30" s="3">
        <v>71958000</v>
      </c>
      <c r="C30" s="9" t="s">
        <v>9</v>
      </c>
      <c r="D30" s="9"/>
      <c r="E30" s="9"/>
      <c r="F30" s="52"/>
      <c r="G30" s="3"/>
      <c r="H30" s="44"/>
      <c r="I30" s="52"/>
      <c r="J30" s="20" t="s">
        <v>51</v>
      </c>
      <c r="K30" s="12" t="s">
        <v>1</v>
      </c>
      <c r="L30" s="55">
        <v>431728</v>
      </c>
      <c r="M30" s="55">
        <f t="shared" si="4"/>
        <v>431728</v>
      </c>
      <c r="N30" s="46"/>
      <c r="O30" s="46"/>
      <c r="P30" s="46"/>
      <c r="Q30" s="53">
        <f t="shared" si="0"/>
        <v>431728</v>
      </c>
    </row>
    <row r="31" spans="1:17" ht="32.25" customHeight="1" x14ac:dyDescent="0.25">
      <c r="A31" s="84"/>
      <c r="B31" s="3">
        <v>71958000</v>
      </c>
      <c r="C31" s="9" t="s">
        <v>9</v>
      </c>
      <c r="D31" s="9"/>
      <c r="E31" s="9"/>
      <c r="F31" s="52"/>
      <c r="G31" s="3"/>
      <c r="H31" s="44"/>
      <c r="I31" s="52"/>
      <c r="J31" s="86" t="s">
        <v>56</v>
      </c>
      <c r="K31" s="2" t="s">
        <v>27</v>
      </c>
      <c r="L31" s="55">
        <v>223707</v>
      </c>
      <c r="M31" s="55">
        <f t="shared" si="4"/>
        <v>223707</v>
      </c>
      <c r="N31" s="46"/>
      <c r="O31" s="46"/>
      <c r="P31" s="46"/>
      <c r="Q31" s="53">
        <f t="shared" ref="Q31:Q91" si="5">M31+N31+O31+P31</f>
        <v>223707</v>
      </c>
    </row>
    <row r="32" spans="1:17" ht="18" customHeight="1" x14ac:dyDescent="0.25">
      <c r="A32" s="85"/>
      <c r="B32" s="3">
        <v>71958000</v>
      </c>
      <c r="C32" s="9" t="s">
        <v>9</v>
      </c>
      <c r="D32" s="9"/>
      <c r="E32" s="9"/>
      <c r="F32" s="52"/>
      <c r="G32" s="3"/>
      <c r="H32" s="44"/>
      <c r="I32" s="52"/>
      <c r="J32" s="9" t="s">
        <v>49</v>
      </c>
      <c r="K32" s="3">
        <v>21</v>
      </c>
      <c r="L32" s="55">
        <v>192621</v>
      </c>
      <c r="M32" s="55">
        <f t="shared" si="4"/>
        <v>192621</v>
      </c>
      <c r="N32" s="46"/>
      <c r="O32" s="46"/>
      <c r="P32" s="46"/>
      <c r="Q32" s="53">
        <f t="shared" si="5"/>
        <v>192621</v>
      </c>
    </row>
    <row r="33" spans="1:17" ht="18" customHeight="1" x14ac:dyDescent="0.25">
      <c r="A33" s="83">
        <v>5</v>
      </c>
      <c r="B33" s="3">
        <v>71958000</v>
      </c>
      <c r="C33" s="9" t="s">
        <v>9</v>
      </c>
      <c r="D33" s="9" t="s">
        <v>9</v>
      </c>
      <c r="E33" s="9" t="s">
        <v>7</v>
      </c>
      <c r="F33" s="52" t="s">
        <v>37</v>
      </c>
      <c r="G33" s="3" t="s">
        <v>26</v>
      </c>
      <c r="H33" s="44">
        <v>1647.7</v>
      </c>
      <c r="I33" s="52">
        <v>87</v>
      </c>
      <c r="J33" s="86" t="s">
        <v>45</v>
      </c>
      <c r="K33" s="3" t="s">
        <v>2</v>
      </c>
      <c r="L33" s="55">
        <f>L34+L35+L36+L37+L38+L39+L40+L41</f>
        <v>7778227</v>
      </c>
      <c r="M33" s="46">
        <f>L33</f>
        <v>7778227</v>
      </c>
      <c r="N33" s="55">
        <v>0</v>
      </c>
      <c r="O33" s="46">
        <v>0</v>
      </c>
      <c r="P33" s="42">
        <v>0</v>
      </c>
      <c r="Q33" s="53">
        <f t="shared" si="5"/>
        <v>7778227</v>
      </c>
    </row>
    <row r="34" spans="1:17" ht="18" customHeight="1" x14ac:dyDescent="0.25">
      <c r="A34" s="84"/>
      <c r="B34" s="3">
        <v>71958000</v>
      </c>
      <c r="C34" s="9" t="s">
        <v>9</v>
      </c>
      <c r="D34" s="9"/>
      <c r="E34" s="9"/>
      <c r="F34" s="52"/>
      <c r="G34" s="3"/>
      <c r="H34" s="44"/>
      <c r="I34" s="52"/>
      <c r="J34" s="9" t="s">
        <v>50</v>
      </c>
      <c r="K34" s="11" t="s">
        <v>4</v>
      </c>
      <c r="L34" s="55">
        <v>2086507</v>
      </c>
      <c r="M34" s="55">
        <f t="shared" ref="M34:M41" si="6">L34</f>
        <v>2086507</v>
      </c>
      <c r="N34" s="46"/>
      <c r="O34" s="46"/>
      <c r="P34" s="46"/>
      <c r="Q34" s="53">
        <f t="shared" si="5"/>
        <v>2086507</v>
      </c>
    </row>
    <row r="35" spans="1:17" ht="33.75" customHeight="1" x14ac:dyDescent="0.25">
      <c r="A35" s="84"/>
      <c r="B35" s="3">
        <v>71958000</v>
      </c>
      <c r="C35" s="9" t="s">
        <v>9</v>
      </c>
      <c r="D35" s="9"/>
      <c r="E35" s="9"/>
      <c r="F35" s="52"/>
      <c r="G35" s="3"/>
      <c r="H35" s="44"/>
      <c r="I35" s="52"/>
      <c r="J35" s="20" t="s">
        <v>48</v>
      </c>
      <c r="K35" s="90" t="s">
        <v>5</v>
      </c>
      <c r="L35" s="55">
        <v>891221</v>
      </c>
      <c r="M35" s="55">
        <f t="shared" si="6"/>
        <v>891221</v>
      </c>
      <c r="N35" s="46"/>
      <c r="O35" s="46"/>
      <c r="P35" s="46"/>
      <c r="Q35" s="53">
        <f t="shared" si="5"/>
        <v>891221</v>
      </c>
    </row>
    <row r="36" spans="1:17" ht="31.5" customHeight="1" x14ac:dyDescent="0.25">
      <c r="A36" s="84"/>
      <c r="B36" s="3">
        <v>71958000</v>
      </c>
      <c r="C36" s="9" t="s">
        <v>9</v>
      </c>
      <c r="D36" s="9"/>
      <c r="E36" s="9"/>
      <c r="F36" s="52"/>
      <c r="G36" s="3"/>
      <c r="H36" s="44"/>
      <c r="I36" s="52"/>
      <c r="J36" s="20" t="s">
        <v>53</v>
      </c>
      <c r="K36" s="12" t="s">
        <v>3</v>
      </c>
      <c r="L36" s="55">
        <v>2748988</v>
      </c>
      <c r="M36" s="55">
        <f t="shared" si="6"/>
        <v>2748988</v>
      </c>
      <c r="N36" s="46"/>
      <c r="O36" s="46"/>
      <c r="P36" s="46"/>
      <c r="Q36" s="53">
        <f t="shared" si="5"/>
        <v>2748988</v>
      </c>
    </row>
    <row r="37" spans="1:17" ht="31.5" customHeight="1" x14ac:dyDescent="0.25">
      <c r="A37" s="84"/>
      <c r="B37" s="3">
        <v>71958000</v>
      </c>
      <c r="C37" s="9" t="s">
        <v>9</v>
      </c>
      <c r="D37" s="9"/>
      <c r="E37" s="9"/>
      <c r="F37" s="52"/>
      <c r="G37" s="3"/>
      <c r="H37" s="44"/>
      <c r="I37" s="52"/>
      <c r="J37" s="17" t="s">
        <v>57</v>
      </c>
      <c r="K37" s="12" t="s">
        <v>58</v>
      </c>
      <c r="L37" s="55">
        <v>147987</v>
      </c>
      <c r="M37" s="55">
        <f t="shared" si="6"/>
        <v>147987</v>
      </c>
      <c r="N37" s="46"/>
      <c r="O37" s="46"/>
      <c r="P37" s="46"/>
      <c r="Q37" s="53">
        <f t="shared" ref="Q37" si="7">M37+N37+O37+P37</f>
        <v>147987</v>
      </c>
    </row>
    <row r="38" spans="1:17" ht="30.75" customHeight="1" x14ac:dyDescent="0.25">
      <c r="A38" s="84"/>
      <c r="B38" s="3">
        <v>71958000</v>
      </c>
      <c r="C38" s="9" t="s">
        <v>9</v>
      </c>
      <c r="D38" s="9"/>
      <c r="E38" s="9"/>
      <c r="F38" s="52"/>
      <c r="G38" s="3"/>
      <c r="H38" s="44"/>
      <c r="I38" s="52"/>
      <c r="J38" s="20" t="s">
        <v>47</v>
      </c>
      <c r="K38" s="11" t="s">
        <v>6</v>
      </c>
      <c r="L38" s="55">
        <v>1052210</v>
      </c>
      <c r="M38" s="55">
        <f t="shared" si="6"/>
        <v>1052210</v>
      </c>
      <c r="N38" s="46"/>
      <c r="O38" s="46"/>
      <c r="P38" s="46"/>
      <c r="Q38" s="53">
        <f t="shared" si="5"/>
        <v>1052210</v>
      </c>
    </row>
    <row r="39" spans="1:17" ht="31.5" customHeight="1" x14ac:dyDescent="0.25">
      <c r="A39" s="84"/>
      <c r="B39" s="3">
        <v>71958000</v>
      </c>
      <c r="C39" s="9" t="s">
        <v>9</v>
      </c>
      <c r="D39" s="9"/>
      <c r="E39" s="9"/>
      <c r="F39" s="52"/>
      <c r="G39" s="3"/>
      <c r="H39" s="44"/>
      <c r="I39" s="52"/>
      <c r="J39" s="20" t="s">
        <v>51</v>
      </c>
      <c r="K39" s="12" t="s">
        <v>1</v>
      </c>
      <c r="L39" s="55">
        <v>445897</v>
      </c>
      <c r="M39" s="55">
        <f t="shared" si="6"/>
        <v>445897</v>
      </c>
      <c r="N39" s="46"/>
      <c r="O39" s="46"/>
      <c r="P39" s="46"/>
      <c r="Q39" s="53">
        <f t="shared" si="5"/>
        <v>445897</v>
      </c>
    </row>
    <row r="40" spans="1:17" ht="32.25" customHeight="1" x14ac:dyDescent="0.25">
      <c r="A40" s="84"/>
      <c r="B40" s="3">
        <v>71958000</v>
      </c>
      <c r="C40" s="9" t="s">
        <v>9</v>
      </c>
      <c r="D40" s="9"/>
      <c r="E40" s="9"/>
      <c r="F40" s="52"/>
      <c r="G40" s="3"/>
      <c r="H40" s="44"/>
      <c r="I40" s="52"/>
      <c r="J40" s="86" t="s">
        <v>56</v>
      </c>
      <c r="K40" s="2" t="s">
        <v>27</v>
      </c>
      <c r="L40" s="55">
        <v>209054</v>
      </c>
      <c r="M40" s="55">
        <f t="shared" si="6"/>
        <v>209054</v>
      </c>
      <c r="N40" s="46"/>
      <c r="O40" s="46"/>
      <c r="P40" s="46"/>
      <c r="Q40" s="53">
        <f t="shared" si="5"/>
        <v>209054</v>
      </c>
    </row>
    <row r="41" spans="1:17" ht="18" customHeight="1" x14ac:dyDescent="0.25">
      <c r="A41" s="85"/>
      <c r="B41" s="3">
        <v>71958000</v>
      </c>
      <c r="C41" s="9" t="s">
        <v>9</v>
      </c>
      <c r="D41" s="9"/>
      <c r="E41" s="9"/>
      <c r="F41" s="52"/>
      <c r="G41" s="3"/>
      <c r="H41" s="44"/>
      <c r="I41" s="52"/>
      <c r="J41" s="9" t="s">
        <v>49</v>
      </c>
      <c r="K41" s="3">
        <v>21</v>
      </c>
      <c r="L41" s="55">
        <v>196363</v>
      </c>
      <c r="M41" s="55">
        <f t="shared" si="6"/>
        <v>196363</v>
      </c>
      <c r="N41" s="46"/>
      <c r="O41" s="46"/>
      <c r="P41" s="46"/>
      <c r="Q41" s="53">
        <f t="shared" si="5"/>
        <v>196363</v>
      </c>
    </row>
    <row r="42" spans="1:17" ht="18" customHeight="1" x14ac:dyDescent="0.25">
      <c r="A42" s="33">
        <v>6</v>
      </c>
      <c r="B42" s="3">
        <v>71958000</v>
      </c>
      <c r="C42" s="9" t="s">
        <v>9</v>
      </c>
      <c r="D42" s="9" t="s">
        <v>9</v>
      </c>
      <c r="E42" s="9" t="s">
        <v>7</v>
      </c>
      <c r="F42" s="52" t="s">
        <v>38</v>
      </c>
      <c r="G42" s="3" t="s">
        <v>26</v>
      </c>
      <c r="H42" s="44">
        <v>1671.5</v>
      </c>
      <c r="I42" s="52">
        <v>78</v>
      </c>
      <c r="J42" s="86" t="s">
        <v>45</v>
      </c>
      <c r="K42" s="3" t="s">
        <v>2</v>
      </c>
      <c r="L42" s="55">
        <f>L43+L44+L45+L46+L47+L48+L49+L50</f>
        <v>7633948</v>
      </c>
      <c r="M42" s="46">
        <f>L42</f>
        <v>7633948</v>
      </c>
      <c r="N42" s="55">
        <v>0</v>
      </c>
      <c r="O42" s="46">
        <v>0</v>
      </c>
      <c r="P42" s="42">
        <v>0</v>
      </c>
      <c r="Q42" s="53">
        <f t="shared" si="5"/>
        <v>7633948</v>
      </c>
    </row>
    <row r="43" spans="1:17" ht="18" customHeight="1" x14ac:dyDescent="0.25">
      <c r="A43" s="34"/>
      <c r="B43" s="3">
        <v>71958000</v>
      </c>
      <c r="C43" s="9" t="s">
        <v>9</v>
      </c>
      <c r="D43" s="9"/>
      <c r="E43" s="9"/>
      <c r="F43" s="52"/>
      <c r="G43" s="3"/>
      <c r="H43" s="44"/>
      <c r="I43" s="52"/>
      <c r="J43" s="9" t="s">
        <v>50</v>
      </c>
      <c r="K43" s="11" t="s">
        <v>4</v>
      </c>
      <c r="L43" s="55">
        <v>2108296</v>
      </c>
      <c r="M43" s="55">
        <f t="shared" ref="M43:M50" si="8">L43</f>
        <v>2108296</v>
      </c>
      <c r="N43" s="46"/>
      <c r="O43" s="46"/>
      <c r="P43" s="46"/>
      <c r="Q43" s="53">
        <f t="shared" si="5"/>
        <v>2108296</v>
      </c>
    </row>
    <row r="44" spans="1:17" ht="33.75" customHeight="1" x14ac:dyDescent="0.25">
      <c r="A44" s="34"/>
      <c r="B44" s="3">
        <v>71958000</v>
      </c>
      <c r="C44" s="9" t="s">
        <v>9</v>
      </c>
      <c r="D44" s="9"/>
      <c r="E44" s="9"/>
      <c r="F44" s="52"/>
      <c r="G44" s="3"/>
      <c r="H44" s="44"/>
      <c r="I44" s="52"/>
      <c r="J44" s="20" t="s">
        <v>48</v>
      </c>
      <c r="K44" s="90" t="s">
        <v>5</v>
      </c>
      <c r="L44" s="55">
        <v>954977</v>
      </c>
      <c r="M44" s="55">
        <f t="shared" si="8"/>
        <v>954977</v>
      </c>
      <c r="N44" s="46"/>
      <c r="O44" s="46"/>
      <c r="P44" s="46"/>
      <c r="Q44" s="53">
        <f t="shared" si="5"/>
        <v>954977</v>
      </c>
    </row>
    <row r="45" spans="1:17" ht="31.5" customHeight="1" x14ac:dyDescent="0.25">
      <c r="A45" s="34"/>
      <c r="B45" s="3">
        <v>71958000</v>
      </c>
      <c r="C45" s="9" t="s">
        <v>9</v>
      </c>
      <c r="D45" s="9"/>
      <c r="E45" s="9"/>
      <c r="F45" s="52"/>
      <c r="G45" s="3"/>
      <c r="H45" s="44"/>
      <c r="I45" s="52"/>
      <c r="J45" s="20" t="s">
        <v>53</v>
      </c>
      <c r="K45" s="12" t="s">
        <v>3</v>
      </c>
      <c r="L45" s="55">
        <v>2700945</v>
      </c>
      <c r="M45" s="55">
        <f t="shared" si="8"/>
        <v>2700945</v>
      </c>
      <c r="N45" s="46"/>
      <c r="O45" s="46"/>
      <c r="P45" s="46"/>
      <c r="Q45" s="53">
        <f t="shared" si="5"/>
        <v>2700945</v>
      </c>
    </row>
    <row r="46" spans="1:17" s="74" customFormat="1" ht="31.5" customHeight="1" x14ac:dyDescent="0.25">
      <c r="A46" s="84"/>
      <c r="B46" s="3">
        <v>71958000</v>
      </c>
      <c r="C46" s="9" t="s">
        <v>9</v>
      </c>
      <c r="D46" s="9"/>
      <c r="E46" s="9"/>
      <c r="F46" s="52"/>
      <c r="G46" s="3"/>
      <c r="H46" s="44"/>
      <c r="I46" s="52"/>
      <c r="J46" s="17" t="s">
        <v>57</v>
      </c>
      <c r="K46" s="12" t="s">
        <v>58</v>
      </c>
      <c r="L46" s="55">
        <v>146515</v>
      </c>
      <c r="M46" s="55">
        <f t="shared" si="8"/>
        <v>146515</v>
      </c>
      <c r="N46" s="46"/>
      <c r="O46" s="46"/>
      <c r="P46" s="46"/>
      <c r="Q46" s="53">
        <f t="shared" si="5"/>
        <v>146515</v>
      </c>
    </row>
    <row r="47" spans="1:17" ht="30.75" customHeight="1" x14ac:dyDescent="0.25">
      <c r="A47" s="34"/>
      <c r="B47" s="3">
        <v>71958000</v>
      </c>
      <c r="C47" s="9" t="s">
        <v>9</v>
      </c>
      <c r="D47" s="9"/>
      <c r="E47" s="9"/>
      <c r="F47" s="52"/>
      <c r="G47" s="3"/>
      <c r="H47" s="44"/>
      <c r="I47" s="52"/>
      <c r="J47" s="20" t="s">
        <v>47</v>
      </c>
      <c r="K47" s="11" t="s">
        <v>6</v>
      </c>
      <c r="L47" s="55">
        <v>911466</v>
      </c>
      <c r="M47" s="55">
        <f t="shared" si="8"/>
        <v>911466</v>
      </c>
      <c r="N47" s="46"/>
      <c r="O47" s="46"/>
      <c r="P47" s="46"/>
      <c r="Q47" s="53">
        <f t="shared" si="5"/>
        <v>911466</v>
      </c>
    </row>
    <row r="48" spans="1:17" ht="31.5" customHeight="1" x14ac:dyDescent="0.25">
      <c r="A48" s="34"/>
      <c r="B48" s="3">
        <v>71958000</v>
      </c>
      <c r="C48" s="9" t="s">
        <v>9</v>
      </c>
      <c r="D48" s="9"/>
      <c r="E48" s="9"/>
      <c r="F48" s="52"/>
      <c r="G48" s="3"/>
      <c r="H48" s="44"/>
      <c r="I48" s="52"/>
      <c r="J48" s="20" t="s">
        <v>51</v>
      </c>
      <c r="K48" s="12" t="s">
        <v>1</v>
      </c>
      <c r="L48" s="55">
        <v>446056</v>
      </c>
      <c r="M48" s="55">
        <f t="shared" si="8"/>
        <v>446056</v>
      </c>
      <c r="N48" s="46"/>
      <c r="O48" s="46"/>
      <c r="P48" s="46"/>
      <c r="Q48" s="53">
        <f t="shared" si="5"/>
        <v>446056</v>
      </c>
    </row>
    <row r="49" spans="1:17" ht="32.25" customHeight="1" x14ac:dyDescent="0.25">
      <c r="A49" s="34"/>
      <c r="B49" s="3">
        <v>71958000</v>
      </c>
      <c r="C49" s="9" t="s">
        <v>9</v>
      </c>
      <c r="D49" s="9"/>
      <c r="E49" s="9"/>
      <c r="F49" s="52"/>
      <c r="G49" s="3"/>
      <c r="H49" s="44"/>
      <c r="I49" s="52"/>
      <c r="J49" s="86" t="s">
        <v>56</v>
      </c>
      <c r="K49" s="2" t="s">
        <v>27</v>
      </c>
      <c r="L49" s="55">
        <v>172293</v>
      </c>
      <c r="M49" s="55">
        <f t="shared" si="8"/>
        <v>172293</v>
      </c>
      <c r="N49" s="46"/>
      <c r="O49" s="46"/>
      <c r="P49" s="46"/>
      <c r="Q49" s="53">
        <f t="shared" si="5"/>
        <v>172293</v>
      </c>
    </row>
    <row r="50" spans="1:17" ht="18" customHeight="1" x14ac:dyDescent="0.25">
      <c r="A50" s="35"/>
      <c r="B50" s="3">
        <v>71958000</v>
      </c>
      <c r="C50" s="9" t="s">
        <v>9</v>
      </c>
      <c r="D50" s="9"/>
      <c r="E50" s="9"/>
      <c r="F50" s="52"/>
      <c r="G50" s="3"/>
      <c r="H50" s="44"/>
      <c r="I50" s="52"/>
      <c r="J50" s="9" t="s">
        <v>49</v>
      </c>
      <c r="K50" s="3">
        <v>21</v>
      </c>
      <c r="L50" s="55">
        <v>193400</v>
      </c>
      <c r="M50" s="55">
        <f t="shared" si="8"/>
        <v>193400</v>
      </c>
      <c r="N50" s="46"/>
      <c r="O50" s="46"/>
      <c r="P50" s="46"/>
      <c r="Q50" s="53">
        <f t="shared" si="5"/>
        <v>193400</v>
      </c>
    </row>
    <row r="51" spans="1:17" ht="18" customHeight="1" x14ac:dyDescent="0.25">
      <c r="A51" s="83">
        <v>7</v>
      </c>
      <c r="B51" s="3">
        <v>71958000</v>
      </c>
      <c r="C51" s="9" t="s">
        <v>9</v>
      </c>
      <c r="D51" s="9" t="s">
        <v>9</v>
      </c>
      <c r="E51" s="9" t="s">
        <v>39</v>
      </c>
      <c r="F51" s="52" t="s">
        <v>40</v>
      </c>
      <c r="G51" s="3" t="s">
        <v>26</v>
      </c>
      <c r="H51" s="44">
        <v>1981.8</v>
      </c>
      <c r="I51" s="52">
        <v>95</v>
      </c>
      <c r="J51" s="92" t="s">
        <v>45</v>
      </c>
      <c r="K51" s="3" t="s">
        <v>2</v>
      </c>
      <c r="L51" s="55">
        <f>L52+L53+L54+L56+L57+L58+L59+L55</f>
        <v>8097961</v>
      </c>
      <c r="M51" s="55">
        <f t="shared" ref="M51:P51" si="9">M52+M53+M54+M56+M57+M58+M59+M55</f>
        <v>8097961</v>
      </c>
      <c r="N51" s="55">
        <f t="shared" si="9"/>
        <v>0</v>
      </c>
      <c r="O51" s="55">
        <f t="shared" si="9"/>
        <v>0</v>
      </c>
      <c r="P51" s="55">
        <f t="shared" si="9"/>
        <v>0</v>
      </c>
      <c r="Q51" s="53">
        <f t="shared" si="5"/>
        <v>8097961</v>
      </c>
    </row>
    <row r="52" spans="1:17" ht="18" customHeight="1" x14ac:dyDescent="0.25">
      <c r="A52" s="84"/>
      <c r="B52" s="3">
        <v>71958000</v>
      </c>
      <c r="C52" s="9" t="s">
        <v>9</v>
      </c>
      <c r="D52" s="9"/>
      <c r="E52" s="9"/>
      <c r="F52" s="52"/>
      <c r="G52" s="3"/>
      <c r="H52" s="44"/>
      <c r="I52" s="52"/>
      <c r="J52" s="9" t="s">
        <v>50</v>
      </c>
      <c r="K52" s="11" t="s">
        <v>4</v>
      </c>
      <c r="L52" s="55">
        <v>4457606</v>
      </c>
      <c r="M52" s="55">
        <f t="shared" ref="M52:M59" si="10">L52</f>
        <v>4457606</v>
      </c>
      <c r="N52" s="46"/>
      <c r="O52" s="46"/>
      <c r="P52" s="46"/>
      <c r="Q52" s="53">
        <f t="shared" si="5"/>
        <v>4457606</v>
      </c>
    </row>
    <row r="53" spans="1:17" ht="33.75" customHeight="1" x14ac:dyDescent="0.25">
      <c r="A53" s="84"/>
      <c r="B53" s="3">
        <v>71958000</v>
      </c>
      <c r="C53" s="9" t="s">
        <v>9</v>
      </c>
      <c r="D53" s="9"/>
      <c r="E53" s="9"/>
      <c r="F53" s="52"/>
      <c r="G53" s="3"/>
      <c r="H53" s="44"/>
      <c r="I53" s="52"/>
      <c r="J53" s="20" t="s">
        <v>48</v>
      </c>
      <c r="K53" s="93" t="s">
        <v>5</v>
      </c>
      <c r="L53" s="55">
        <v>768451</v>
      </c>
      <c r="M53" s="55">
        <f t="shared" si="10"/>
        <v>768451</v>
      </c>
      <c r="N53" s="46"/>
      <c r="O53" s="46"/>
      <c r="P53" s="46"/>
      <c r="Q53" s="53">
        <f t="shared" si="5"/>
        <v>768451</v>
      </c>
    </row>
    <row r="54" spans="1:17" ht="31.5" customHeight="1" x14ac:dyDescent="0.25">
      <c r="A54" s="84"/>
      <c r="B54" s="3">
        <v>71958000</v>
      </c>
      <c r="C54" s="9" t="s">
        <v>9</v>
      </c>
      <c r="D54" s="9"/>
      <c r="E54" s="9"/>
      <c r="F54" s="52"/>
      <c r="G54" s="3"/>
      <c r="H54" s="44"/>
      <c r="I54" s="52"/>
      <c r="J54" s="20" t="s">
        <v>53</v>
      </c>
      <c r="K54" s="12" t="s">
        <v>3</v>
      </c>
      <c r="L54" s="55">
        <v>1253578</v>
      </c>
      <c r="M54" s="55">
        <f t="shared" si="10"/>
        <v>1253578</v>
      </c>
      <c r="N54" s="46"/>
      <c r="O54" s="46"/>
      <c r="P54" s="46"/>
      <c r="Q54" s="53">
        <f t="shared" si="5"/>
        <v>1253578</v>
      </c>
    </row>
    <row r="55" spans="1:17" ht="31.5" customHeight="1" x14ac:dyDescent="0.25">
      <c r="A55" s="91"/>
      <c r="B55" s="3">
        <v>71958000</v>
      </c>
      <c r="C55" s="9" t="s">
        <v>9</v>
      </c>
      <c r="D55" s="9"/>
      <c r="E55" s="9"/>
      <c r="F55" s="52"/>
      <c r="G55" s="3"/>
      <c r="H55" s="44"/>
      <c r="I55" s="52"/>
      <c r="J55" s="17" t="s">
        <v>57</v>
      </c>
      <c r="K55" s="12" t="s">
        <v>58</v>
      </c>
      <c r="L55" s="55">
        <v>168731</v>
      </c>
      <c r="M55" s="55">
        <f t="shared" si="10"/>
        <v>168731</v>
      </c>
      <c r="N55" s="46"/>
      <c r="O55" s="46"/>
      <c r="P55" s="46"/>
      <c r="Q55" s="53">
        <f t="shared" si="5"/>
        <v>168731</v>
      </c>
    </row>
    <row r="56" spans="1:17" ht="30.75" customHeight="1" x14ac:dyDescent="0.25">
      <c r="A56" s="84"/>
      <c r="B56" s="3">
        <v>71958000</v>
      </c>
      <c r="C56" s="9" t="s">
        <v>9</v>
      </c>
      <c r="D56" s="9"/>
      <c r="E56" s="9"/>
      <c r="F56" s="52"/>
      <c r="G56" s="3"/>
      <c r="H56" s="44"/>
      <c r="I56" s="52"/>
      <c r="J56" s="20" t="s">
        <v>47</v>
      </c>
      <c r="K56" s="11" t="s">
        <v>6</v>
      </c>
      <c r="L56" s="55">
        <v>565277</v>
      </c>
      <c r="M56" s="55">
        <f t="shared" si="10"/>
        <v>565277</v>
      </c>
      <c r="N56" s="46"/>
      <c r="O56" s="46"/>
      <c r="P56" s="46"/>
      <c r="Q56" s="53">
        <f t="shared" si="5"/>
        <v>565277</v>
      </c>
    </row>
    <row r="57" spans="1:17" ht="31.5" customHeight="1" x14ac:dyDescent="0.25">
      <c r="A57" s="84"/>
      <c r="B57" s="3">
        <v>71958000</v>
      </c>
      <c r="C57" s="9" t="s">
        <v>9</v>
      </c>
      <c r="D57" s="9"/>
      <c r="E57" s="9"/>
      <c r="F57" s="52"/>
      <c r="G57" s="3"/>
      <c r="H57" s="44"/>
      <c r="I57" s="52"/>
      <c r="J57" s="20" t="s">
        <v>51</v>
      </c>
      <c r="K57" s="12" t="s">
        <v>1</v>
      </c>
      <c r="L57" s="55">
        <v>318334</v>
      </c>
      <c r="M57" s="55">
        <f t="shared" si="10"/>
        <v>318334</v>
      </c>
      <c r="N57" s="46"/>
      <c r="O57" s="46"/>
      <c r="P57" s="46"/>
      <c r="Q57" s="53">
        <f t="shared" si="5"/>
        <v>318334</v>
      </c>
    </row>
    <row r="58" spans="1:17" ht="32.25" customHeight="1" x14ac:dyDescent="0.25">
      <c r="A58" s="84"/>
      <c r="B58" s="3">
        <v>71958000</v>
      </c>
      <c r="C58" s="9" t="s">
        <v>9</v>
      </c>
      <c r="D58" s="9"/>
      <c r="E58" s="9"/>
      <c r="F58" s="52"/>
      <c r="G58" s="3"/>
      <c r="H58" s="44"/>
      <c r="I58" s="52"/>
      <c r="J58" s="92" t="s">
        <v>56</v>
      </c>
      <c r="K58" s="2" t="s">
        <v>27</v>
      </c>
      <c r="L58" s="55">
        <v>396318</v>
      </c>
      <c r="M58" s="55">
        <f t="shared" si="10"/>
        <v>396318</v>
      </c>
      <c r="N58" s="46"/>
      <c r="O58" s="46"/>
      <c r="P58" s="46"/>
      <c r="Q58" s="53">
        <f t="shared" si="5"/>
        <v>396318</v>
      </c>
    </row>
    <row r="59" spans="1:17" ht="18" customHeight="1" x14ac:dyDescent="0.25">
      <c r="A59" s="85"/>
      <c r="B59" s="3">
        <v>71958000</v>
      </c>
      <c r="C59" s="9" t="s">
        <v>9</v>
      </c>
      <c r="D59" s="9"/>
      <c r="E59" s="9"/>
      <c r="F59" s="52"/>
      <c r="G59" s="3"/>
      <c r="H59" s="44"/>
      <c r="I59" s="52"/>
      <c r="J59" s="9" t="s">
        <v>49</v>
      </c>
      <c r="K59" s="3">
        <v>21</v>
      </c>
      <c r="L59" s="55">
        <v>169666</v>
      </c>
      <c r="M59" s="55">
        <f t="shared" si="10"/>
        <v>169666</v>
      </c>
      <c r="N59" s="46"/>
      <c r="O59" s="46"/>
      <c r="P59" s="46"/>
      <c r="Q59" s="53">
        <f t="shared" si="5"/>
        <v>169666</v>
      </c>
    </row>
    <row r="60" spans="1:17" ht="18" customHeight="1" x14ac:dyDescent="0.25">
      <c r="A60" s="83">
        <v>8</v>
      </c>
      <c r="B60" s="3">
        <v>71958000</v>
      </c>
      <c r="C60" s="9" t="s">
        <v>9</v>
      </c>
      <c r="D60" s="9" t="s">
        <v>9</v>
      </c>
      <c r="E60" s="9" t="s">
        <v>39</v>
      </c>
      <c r="F60" s="52" t="s">
        <v>41</v>
      </c>
      <c r="G60" s="3" t="s">
        <v>26</v>
      </c>
      <c r="H60" s="44">
        <v>1982.3</v>
      </c>
      <c r="I60" s="52">
        <v>106</v>
      </c>
      <c r="J60" s="92" t="s">
        <v>45</v>
      </c>
      <c r="K60" s="3" t="s">
        <v>2</v>
      </c>
      <c r="L60" s="55">
        <f>L61+L62+L63+L65+L66+L67+L68+L64</f>
        <v>7947311</v>
      </c>
      <c r="M60" s="55">
        <f t="shared" ref="M60:P60" si="11">M61+M62+M63+M65+M66+M67+M68+M64</f>
        <v>7947311</v>
      </c>
      <c r="N60" s="55">
        <f t="shared" si="11"/>
        <v>0</v>
      </c>
      <c r="O60" s="55">
        <f t="shared" si="11"/>
        <v>0</v>
      </c>
      <c r="P60" s="55">
        <f t="shared" si="11"/>
        <v>0</v>
      </c>
      <c r="Q60" s="53">
        <f t="shared" si="5"/>
        <v>7947311</v>
      </c>
    </row>
    <row r="61" spans="1:17" ht="18" customHeight="1" x14ac:dyDescent="0.25">
      <c r="A61" s="84"/>
      <c r="B61" s="3">
        <v>71958000</v>
      </c>
      <c r="C61" s="9" t="s">
        <v>9</v>
      </c>
      <c r="D61" s="9"/>
      <c r="E61" s="9"/>
      <c r="F61" s="52"/>
      <c r="G61" s="3"/>
      <c r="H61" s="44"/>
      <c r="I61" s="52"/>
      <c r="J61" s="9" t="s">
        <v>50</v>
      </c>
      <c r="K61" s="11" t="s">
        <v>4</v>
      </c>
      <c r="L61" s="55">
        <v>4500925</v>
      </c>
      <c r="M61" s="55">
        <f t="shared" ref="M61:M68" si="12">L61</f>
        <v>4500925</v>
      </c>
      <c r="N61" s="46"/>
      <c r="O61" s="46"/>
      <c r="P61" s="46"/>
      <c r="Q61" s="53">
        <f t="shared" si="5"/>
        <v>4500925</v>
      </c>
    </row>
    <row r="62" spans="1:17" ht="33.75" customHeight="1" x14ac:dyDescent="0.25">
      <c r="A62" s="84"/>
      <c r="B62" s="3">
        <v>71958000</v>
      </c>
      <c r="C62" s="9" t="s">
        <v>9</v>
      </c>
      <c r="D62" s="9"/>
      <c r="E62" s="9"/>
      <c r="F62" s="52"/>
      <c r="G62" s="3"/>
      <c r="H62" s="44"/>
      <c r="I62" s="52"/>
      <c r="J62" s="20" t="s">
        <v>48</v>
      </c>
      <c r="K62" s="93" t="s">
        <v>5</v>
      </c>
      <c r="L62" s="55">
        <v>740062</v>
      </c>
      <c r="M62" s="55">
        <f t="shared" si="12"/>
        <v>740062</v>
      </c>
      <c r="N62" s="46"/>
      <c r="O62" s="46"/>
      <c r="P62" s="46"/>
      <c r="Q62" s="53">
        <f t="shared" si="5"/>
        <v>740062</v>
      </c>
    </row>
    <row r="63" spans="1:17" ht="31.5" customHeight="1" x14ac:dyDescent="0.25">
      <c r="A63" s="84"/>
      <c r="B63" s="3">
        <v>71958000</v>
      </c>
      <c r="C63" s="9" t="s">
        <v>9</v>
      </c>
      <c r="D63" s="9"/>
      <c r="E63" s="9"/>
      <c r="F63" s="52"/>
      <c r="G63" s="3"/>
      <c r="H63" s="44"/>
      <c r="I63" s="52"/>
      <c r="J63" s="20" t="s">
        <v>53</v>
      </c>
      <c r="K63" s="12" t="s">
        <v>3</v>
      </c>
      <c r="L63" s="55">
        <v>1208416</v>
      </c>
      <c r="M63" s="55">
        <f t="shared" si="12"/>
        <v>1208416</v>
      </c>
      <c r="N63" s="46"/>
      <c r="O63" s="46"/>
      <c r="P63" s="46"/>
      <c r="Q63" s="53">
        <f t="shared" si="5"/>
        <v>1208416</v>
      </c>
    </row>
    <row r="64" spans="1:17" ht="31.5" customHeight="1" x14ac:dyDescent="0.25">
      <c r="A64" s="91"/>
      <c r="B64" s="3">
        <v>71958000</v>
      </c>
      <c r="C64" s="9" t="s">
        <v>9</v>
      </c>
      <c r="D64" s="9"/>
      <c r="E64" s="9"/>
      <c r="F64" s="52"/>
      <c r="G64" s="3"/>
      <c r="H64" s="44"/>
      <c r="I64" s="52"/>
      <c r="J64" s="17" t="s">
        <v>57</v>
      </c>
      <c r="K64" s="12" t="s">
        <v>58</v>
      </c>
      <c r="L64" s="55">
        <v>155763</v>
      </c>
      <c r="M64" s="55">
        <f t="shared" si="12"/>
        <v>155763</v>
      </c>
      <c r="N64" s="46"/>
      <c r="O64" s="46"/>
      <c r="P64" s="46"/>
      <c r="Q64" s="53">
        <f t="shared" si="5"/>
        <v>155763</v>
      </c>
    </row>
    <row r="65" spans="1:17" ht="30.75" customHeight="1" x14ac:dyDescent="0.25">
      <c r="A65" s="84"/>
      <c r="B65" s="3">
        <v>71958000</v>
      </c>
      <c r="C65" s="9" t="s">
        <v>9</v>
      </c>
      <c r="D65" s="9"/>
      <c r="E65" s="9"/>
      <c r="F65" s="52"/>
      <c r="G65" s="3"/>
      <c r="H65" s="44"/>
      <c r="I65" s="52"/>
      <c r="J65" s="20" t="s">
        <v>47</v>
      </c>
      <c r="K65" s="11" t="s">
        <v>6</v>
      </c>
      <c r="L65" s="55">
        <v>544868</v>
      </c>
      <c r="M65" s="55">
        <f t="shared" si="12"/>
        <v>544868</v>
      </c>
      <c r="N65" s="46"/>
      <c r="O65" s="46"/>
      <c r="P65" s="46"/>
      <c r="Q65" s="53">
        <f t="shared" si="5"/>
        <v>544868</v>
      </c>
    </row>
    <row r="66" spans="1:17" ht="31.5" customHeight="1" x14ac:dyDescent="0.25">
      <c r="A66" s="84"/>
      <c r="B66" s="3">
        <v>71958000</v>
      </c>
      <c r="C66" s="9" t="s">
        <v>9</v>
      </c>
      <c r="D66" s="9"/>
      <c r="E66" s="9"/>
      <c r="F66" s="52"/>
      <c r="G66" s="3"/>
      <c r="H66" s="44"/>
      <c r="I66" s="52"/>
      <c r="J66" s="20" t="s">
        <v>51</v>
      </c>
      <c r="K66" s="12" t="s">
        <v>1</v>
      </c>
      <c r="L66" s="55">
        <v>313688</v>
      </c>
      <c r="M66" s="55">
        <f t="shared" si="12"/>
        <v>313688</v>
      </c>
      <c r="N66" s="46"/>
      <c r="O66" s="46"/>
      <c r="P66" s="46"/>
      <c r="Q66" s="53">
        <f t="shared" si="5"/>
        <v>313688</v>
      </c>
    </row>
    <row r="67" spans="1:17" ht="32.25" customHeight="1" x14ac:dyDescent="0.25">
      <c r="A67" s="84"/>
      <c r="B67" s="3">
        <v>71958000</v>
      </c>
      <c r="C67" s="9" t="s">
        <v>9</v>
      </c>
      <c r="D67" s="9"/>
      <c r="E67" s="9"/>
      <c r="F67" s="52"/>
      <c r="G67" s="3"/>
      <c r="H67" s="44"/>
      <c r="I67" s="52"/>
      <c r="J67" s="92" t="s">
        <v>56</v>
      </c>
      <c r="K67" s="2" t="s">
        <v>27</v>
      </c>
      <c r="L67" s="55">
        <v>317079</v>
      </c>
      <c r="M67" s="55">
        <f t="shared" si="12"/>
        <v>317079</v>
      </c>
      <c r="N67" s="46"/>
      <c r="O67" s="46"/>
      <c r="P67" s="46"/>
      <c r="Q67" s="53">
        <f t="shared" si="5"/>
        <v>317079</v>
      </c>
    </row>
    <row r="68" spans="1:17" ht="18" customHeight="1" x14ac:dyDescent="0.25">
      <c r="A68" s="85"/>
      <c r="B68" s="3">
        <v>71958000</v>
      </c>
      <c r="C68" s="9" t="s">
        <v>9</v>
      </c>
      <c r="D68" s="9"/>
      <c r="E68" s="9"/>
      <c r="F68" s="52"/>
      <c r="G68" s="3"/>
      <c r="H68" s="44"/>
      <c r="I68" s="52"/>
      <c r="J68" s="9" t="s">
        <v>49</v>
      </c>
      <c r="K68" s="3">
        <v>21</v>
      </c>
      <c r="L68" s="55">
        <v>166510</v>
      </c>
      <c r="M68" s="55">
        <f t="shared" si="12"/>
        <v>166510</v>
      </c>
      <c r="N68" s="46"/>
      <c r="O68" s="46"/>
      <c r="P68" s="46"/>
      <c r="Q68" s="53">
        <f t="shared" si="5"/>
        <v>166510</v>
      </c>
    </row>
    <row r="69" spans="1:17" ht="18" customHeight="1" x14ac:dyDescent="0.25">
      <c r="A69" s="100">
        <v>9</v>
      </c>
      <c r="B69" s="3">
        <v>71958000</v>
      </c>
      <c r="C69" s="9" t="s">
        <v>9</v>
      </c>
      <c r="D69" s="9" t="s">
        <v>9</v>
      </c>
      <c r="E69" s="9" t="s">
        <v>42</v>
      </c>
      <c r="F69" s="52">
        <v>8</v>
      </c>
      <c r="G69" s="3" t="s">
        <v>26</v>
      </c>
      <c r="H69" s="44">
        <v>3293.5</v>
      </c>
      <c r="I69" s="52">
        <v>127</v>
      </c>
      <c r="J69" s="86" t="s">
        <v>45</v>
      </c>
      <c r="K69" s="3" t="s">
        <v>2</v>
      </c>
      <c r="L69" s="55">
        <f>L70+L71+L72+L73+L74+L75+L76</f>
        <v>10961667</v>
      </c>
      <c r="M69" s="46">
        <f>L69</f>
        <v>10961667</v>
      </c>
      <c r="N69" s="55">
        <v>0</v>
      </c>
      <c r="O69" s="46">
        <v>0</v>
      </c>
      <c r="P69" s="42">
        <v>0</v>
      </c>
      <c r="Q69" s="53">
        <f>M69+N69+O69+P69</f>
        <v>10961667</v>
      </c>
    </row>
    <row r="70" spans="1:17" ht="18" customHeight="1" x14ac:dyDescent="0.25">
      <c r="A70" s="101"/>
      <c r="B70" s="3">
        <v>71958000</v>
      </c>
      <c r="C70" s="9" t="s">
        <v>9</v>
      </c>
      <c r="D70" s="9"/>
      <c r="E70" s="9"/>
      <c r="F70" s="52"/>
      <c r="G70" s="3"/>
      <c r="H70" s="44"/>
      <c r="I70" s="52"/>
      <c r="J70" s="9" t="s">
        <v>50</v>
      </c>
      <c r="K70" s="11" t="s">
        <v>4</v>
      </c>
      <c r="L70" s="55">
        <v>3611150</v>
      </c>
      <c r="M70" s="55">
        <f t="shared" ref="M70:M76" si="13">L70</f>
        <v>3611150</v>
      </c>
      <c r="N70" s="46"/>
      <c r="O70" s="46"/>
      <c r="P70" s="46"/>
      <c r="Q70" s="53">
        <f t="shared" si="5"/>
        <v>3611150</v>
      </c>
    </row>
    <row r="71" spans="1:17" ht="33.75" customHeight="1" x14ac:dyDescent="0.25">
      <c r="A71" s="101"/>
      <c r="B71" s="3">
        <v>71958000</v>
      </c>
      <c r="C71" s="9" t="s">
        <v>9</v>
      </c>
      <c r="D71" s="9"/>
      <c r="E71" s="9"/>
      <c r="F71" s="52"/>
      <c r="G71" s="3"/>
      <c r="H71" s="44"/>
      <c r="I71" s="52"/>
      <c r="J71" s="20" t="s">
        <v>48</v>
      </c>
      <c r="K71" s="90" t="s">
        <v>5</v>
      </c>
      <c r="L71" s="55">
        <v>1900741</v>
      </c>
      <c r="M71" s="55">
        <f t="shared" si="13"/>
        <v>1900741</v>
      </c>
      <c r="N71" s="46"/>
      <c r="O71" s="46"/>
      <c r="P71" s="46"/>
      <c r="Q71" s="53">
        <f t="shared" si="5"/>
        <v>1900741</v>
      </c>
    </row>
    <row r="72" spans="1:17" ht="31.5" customHeight="1" x14ac:dyDescent="0.25">
      <c r="A72" s="101"/>
      <c r="B72" s="3">
        <v>71958000</v>
      </c>
      <c r="C72" s="9" t="s">
        <v>9</v>
      </c>
      <c r="D72" s="9"/>
      <c r="E72" s="9"/>
      <c r="F72" s="52"/>
      <c r="G72" s="3"/>
      <c r="H72" s="44"/>
      <c r="I72" s="52"/>
      <c r="J72" s="20" t="s">
        <v>53</v>
      </c>
      <c r="K72" s="12" t="s">
        <v>3</v>
      </c>
      <c r="L72" s="55">
        <v>1587514</v>
      </c>
      <c r="M72" s="55">
        <f t="shared" si="13"/>
        <v>1587514</v>
      </c>
      <c r="N72" s="46"/>
      <c r="O72" s="46"/>
      <c r="P72" s="46"/>
      <c r="Q72" s="53">
        <f t="shared" si="5"/>
        <v>1587514</v>
      </c>
    </row>
    <row r="73" spans="1:17" ht="30.75" customHeight="1" x14ac:dyDescent="0.25">
      <c r="A73" s="101"/>
      <c r="B73" s="3">
        <v>71958000</v>
      </c>
      <c r="C73" s="9" t="s">
        <v>9</v>
      </c>
      <c r="D73" s="9"/>
      <c r="E73" s="9"/>
      <c r="F73" s="52"/>
      <c r="G73" s="3"/>
      <c r="H73" s="44"/>
      <c r="I73" s="52"/>
      <c r="J73" s="20" t="s">
        <v>47</v>
      </c>
      <c r="K73" s="11" t="s">
        <v>6</v>
      </c>
      <c r="L73" s="55">
        <v>2136765</v>
      </c>
      <c r="M73" s="55">
        <f t="shared" si="13"/>
        <v>2136765</v>
      </c>
      <c r="N73" s="46"/>
      <c r="O73" s="46"/>
      <c r="P73" s="46"/>
      <c r="Q73" s="53">
        <f t="shared" si="5"/>
        <v>2136765</v>
      </c>
    </row>
    <row r="74" spans="1:17" ht="31.5" customHeight="1" x14ac:dyDescent="0.25">
      <c r="A74" s="101"/>
      <c r="B74" s="3">
        <v>71958000</v>
      </c>
      <c r="C74" s="9" t="s">
        <v>9</v>
      </c>
      <c r="D74" s="9"/>
      <c r="E74" s="9"/>
      <c r="F74" s="52"/>
      <c r="G74" s="3"/>
      <c r="H74" s="44"/>
      <c r="I74" s="52"/>
      <c r="J74" s="20" t="s">
        <v>51</v>
      </c>
      <c r="K74" s="12" t="s">
        <v>1</v>
      </c>
      <c r="L74" s="55">
        <v>727820</v>
      </c>
      <c r="M74" s="55">
        <f t="shared" si="13"/>
        <v>727820</v>
      </c>
      <c r="N74" s="46"/>
      <c r="O74" s="46"/>
      <c r="P74" s="46"/>
      <c r="Q74" s="53">
        <f t="shared" si="5"/>
        <v>727820</v>
      </c>
    </row>
    <row r="75" spans="1:17" ht="32.25" customHeight="1" x14ac:dyDescent="0.25">
      <c r="A75" s="101"/>
      <c r="B75" s="3">
        <v>71958000</v>
      </c>
      <c r="C75" s="9" t="s">
        <v>9</v>
      </c>
      <c r="D75" s="9"/>
      <c r="E75" s="9"/>
      <c r="F75" s="52"/>
      <c r="G75" s="3"/>
      <c r="H75" s="44"/>
      <c r="I75" s="52"/>
      <c r="J75" s="86" t="s">
        <v>56</v>
      </c>
      <c r="K75" s="2" t="s">
        <v>27</v>
      </c>
      <c r="L75" s="55">
        <v>701284</v>
      </c>
      <c r="M75" s="55">
        <f t="shared" si="13"/>
        <v>701284</v>
      </c>
      <c r="N75" s="46"/>
      <c r="O75" s="46"/>
      <c r="P75" s="46"/>
      <c r="Q75" s="53">
        <f t="shared" si="5"/>
        <v>701284</v>
      </c>
    </row>
    <row r="76" spans="1:17" ht="18" customHeight="1" x14ac:dyDescent="0.25">
      <c r="A76" s="102"/>
      <c r="B76" s="85">
        <v>71958000</v>
      </c>
      <c r="C76" s="36" t="s">
        <v>9</v>
      </c>
      <c r="D76" s="36"/>
      <c r="E76" s="36"/>
      <c r="F76" s="57"/>
      <c r="G76" s="85"/>
      <c r="H76" s="58"/>
      <c r="I76" s="57"/>
      <c r="J76" s="36" t="s">
        <v>49</v>
      </c>
      <c r="K76" s="85">
        <v>21</v>
      </c>
      <c r="L76" s="59">
        <v>296393</v>
      </c>
      <c r="M76" s="55">
        <f t="shared" si="13"/>
        <v>296393</v>
      </c>
      <c r="N76" s="60"/>
      <c r="O76" s="60"/>
      <c r="P76" s="60"/>
      <c r="Q76" s="53">
        <f t="shared" si="5"/>
        <v>296393</v>
      </c>
    </row>
    <row r="77" spans="1:17" ht="18" customHeight="1" x14ac:dyDescent="0.25">
      <c r="A77" s="83">
        <v>10</v>
      </c>
      <c r="B77" s="3">
        <v>71958000</v>
      </c>
      <c r="C77" s="9" t="s">
        <v>9</v>
      </c>
      <c r="D77" s="9" t="s">
        <v>9</v>
      </c>
      <c r="E77" s="9" t="s">
        <v>42</v>
      </c>
      <c r="F77" s="52">
        <v>12</v>
      </c>
      <c r="G77" s="3" t="s">
        <v>26</v>
      </c>
      <c r="H77" s="44">
        <v>2460.5</v>
      </c>
      <c r="I77" s="52">
        <v>127</v>
      </c>
      <c r="J77" s="86" t="s">
        <v>45</v>
      </c>
      <c r="K77" s="3" t="s">
        <v>2</v>
      </c>
      <c r="L77" s="55">
        <f>L78+L79+L80+L81+L82+L83+L84</f>
        <v>8873758</v>
      </c>
      <c r="M77" s="46">
        <f>L77</f>
        <v>8873758</v>
      </c>
      <c r="N77" s="55">
        <v>0</v>
      </c>
      <c r="O77" s="46">
        <v>0</v>
      </c>
      <c r="P77" s="42">
        <v>0</v>
      </c>
      <c r="Q77" s="53">
        <f t="shared" si="5"/>
        <v>8873758</v>
      </c>
    </row>
    <row r="78" spans="1:17" ht="18" customHeight="1" x14ac:dyDescent="0.25">
      <c r="A78" s="84"/>
      <c r="B78" s="3">
        <v>71958000</v>
      </c>
      <c r="C78" s="9" t="s">
        <v>9</v>
      </c>
      <c r="D78" s="9"/>
      <c r="E78" s="9"/>
      <c r="F78" s="52"/>
      <c r="G78" s="3"/>
      <c r="H78" s="44"/>
      <c r="I78" s="52"/>
      <c r="J78" s="9" t="s">
        <v>50</v>
      </c>
      <c r="K78" s="11" t="s">
        <v>4</v>
      </c>
      <c r="L78" s="55">
        <v>2347443</v>
      </c>
      <c r="M78" s="55">
        <f t="shared" ref="M78:M84" si="14">L78</f>
        <v>2347443</v>
      </c>
      <c r="N78" s="46"/>
      <c r="O78" s="46"/>
      <c r="P78" s="46"/>
      <c r="Q78" s="53">
        <f t="shared" si="5"/>
        <v>2347443</v>
      </c>
    </row>
    <row r="79" spans="1:17" ht="33.75" customHeight="1" x14ac:dyDescent="0.25">
      <c r="A79" s="84"/>
      <c r="B79" s="3">
        <v>71958000</v>
      </c>
      <c r="C79" s="9" t="s">
        <v>9</v>
      </c>
      <c r="D79" s="9"/>
      <c r="E79" s="9"/>
      <c r="F79" s="52"/>
      <c r="G79" s="3"/>
      <c r="H79" s="44"/>
      <c r="I79" s="52"/>
      <c r="J79" s="20" t="s">
        <v>48</v>
      </c>
      <c r="K79" s="90" t="s">
        <v>5</v>
      </c>
      <c r="L79" s="55">
        <v>1442044</v>
      </c>
      <c r="M79" s="55">
        <f t="shared" si="14"/>
        <v>1442044</v>
      </c>
      <c r="N79" s="46"/>
      <c r="O79" s="46"/>
      <c r="P79" s="46"/>
      <c r="Q79" s="53">
        <f t="shared" si="5"/>
        <v>1442044</v>
      </c>
    </row>
    <row r="80" spans="1:17" ht="31.5" customHeight="1" x14ac:dyDescent="0.25">
      <c r="A80" s="84"/>
      <c r="B80" s="3">
        <v>71958000</v>
      </c>
      <c r="C80" s="9" t="s">
        <v>9</v>
      </c>
      <c r="D80" s="9"/>
      <c r="E80" s="9"/>
      <c r="F80" s="52"/>
      <c r="G80" s="3"/>
      <c r="H80" s="44"/>
      <c r="I80" s="52"/>
      <c r="J80" s="20" t="s">
        <v>53</v>
      </c>
      <c r="K80" s="12" t="s">
        <v>3</v>
      </c>
      <c r="L80" s="55">
        <v>1878021</v>
      </c>
      <c r="M80" s="55">
        <f t="shared" si="14"/>
        <v>1878021</v>
      </c>
      <c r="N80" s="46"/>
      <c r="O80" s="46"/>
      <c r="P80" s="46"/>
      <c r="Q80" s="53">
        <f t="shared" si="5"/>
        <v>1878021</v>
      </c>
    </row>
    <row r="81" spans="1:17" ht="30.75" customHeight="1" x14ac:dyDescent="0.25">
      <c r="A81" s="84"/>
      <c r="B81" s="3">
        <v>71958000</v>
      </c>
      <c r="C81" s="9" t="s">
        <v>9</v>
      </c>
      <c r="D81" s="9"/>
      <c r="E81" s="9"/>
      <c r="F81" s="52"/>
      <c r="G81" s="3"/>
      <c r="H81" s="44"/>
      <c r="I81" s="52"/>
      <c r="J81" s="20" t="s">
        <v>47</v>
      </c>
      <c r="K81" s="11" t="s">
        <v>6</v>
      </c>
      <c r="L81" s="55">
        <v>1857990</v>
      </c>
      <c r="M81" s="55">
        <f t="shared" si="14"/>
        <v>1857990</v>
      </c>
      <c r="N81" s="46"/>
      <c r="O81" s="46"/>
      <c r="P81" s="46"/>
      <c r="Q81" s="53">
        <f t="shared" si="5"/>
        <v>1857990</v>
      </c>
    </row>
    <row r="82" spans="1:17" ht="31.5" customHeight="1" x14ac:dyDescent="0.25">
      <c r="A82" s="84"/>
      <c r="B82" s="3">
        <v>71958000</v>
      </c>
      <c r="C82" s="9" t="s">
        <v>9</v>
      </c>
      <c r="D82" s="9"/>
      <c r="E82" s="9"/>
      <c r="F82" s="52"/>
      <c r="G82" s="3"/>
      <c r="H82" s="44"/>
      <c r="I82" s="52"/>
      <c r="J82" s="20" t="s">
        <v>51</v>
      </c>
      <c r="K82" s="12" t="s">
        <v>1</v>
      </c>
      <c r="L82" s="55">
        <v>625653</v>
      </c>
      <c r="M82" s="55">
        <f t="shared" si="14"/>
        <v>625653</v>
      </c>
      <c r="N82" s="46"/>
      <c r="O82" s="46"/>
      <c r="P82" s="46"/>
      <c r="Q82" s="53">
        <f t="shared" si="5"/>
        <v>625653</v>
      </c>
    </row>
    <row r="83" spans="1:17" ht="32.25" customHeight="1" x14ac:dyDescent="0.25">
      <c r="A83" s="84"/>
      <c r="B83" s="3">
        <v>71958000</v>
      </c>
      <c r="C83" s="9" t="s">
        <v>9</v>
      </c>
      <c r="D83" s="9"/>
      <c r="E83" s="9"/>
      <c r="F83" s="52"/>
      <c r="G83" s="3"/>
      <c r="H83" s="44"/>
      <c r="I83" s="52"/>
      <c r="J83" s="86" t="s">
        <v>56</v>
      </c>
      <c r="K83" s="2" t="s">
        <v>27</v>
      </c>
      <c r="L83" s="55">
        <v>488174</v>
      </c>
      <c r="M83" s="55">
        <f t="shared" si="14"/>
        <v>488174</v>
      </c>
      <c r="N83" s="46"/>
      <c r="O83" s="46"/>
      <c r="P83" s="46"/>
      <c r="Q83" s="53">
        <f t="shared" si="5"/>
        <v>488174</v>
      </c>
    </row>
    <row r="84" spans="1:17" ht="18" customHeight="1" x14ac:dyDescent="0.25">
      <c r="A84" s="85"/>
      <c r="B84" s="3">
        <v>71958000</v>
      </c>
      <c r="C84" s="9" t="s">
        <v>9</v>
      </c>
      <c r="D84" s="9"/>
      <c r="E84" s="9"/>
      <c r="F84" s="52"/>
      <c r="G84" s="3"/>
      <c r="H84" s="44"/>
      <c r="I84" s="52"/>
      <c r="J84" s="9" t="s">
        <v>49</v>
      </c>
      <c r="K84" s="3">
        <v>21</v>
      </c>
      <c r="L84" s="55">
        <v>234433</v>
      </c>
      <c r="M84" s="55">
        <f t="shared" si="14"/>
        <v>234433</v>
      </c>
      <c r="N84" s="46"/>
      <c r="O84" s="46"/>
      <c r="P84" s="46"/>
      <c r="Q84" s="53">
        <f t="shared" si="5"/>
        <v>234433</v>
      </c>
    </row>
    <row r="85" spans="1:17" ht="18" customHeight="1" x14ac:dyDescent="0.25">
      <c r="A85" s="83">
        <v>11</v>
      </c>
      <c r="B85" s="3">
        <v>71958000</v>
      </c>
      <c r="C85" s="9" t="s">
        <v>9</v>
      </c>
      <c r="D85" s="9" t="s">
        <v>9</v>
      </c>
      <c r="E85" s="9" t="s">
        <v>42</v>
      </c>
      <c r="F85" s="52">
        <v>16</v>
      </c>
      <c r="G85" s="3" t="s">
        <v>26</v>
      </c>
      <c r="H85" s="44">
        <v>1480.7</v>
      </c>
      <c r="I85" s="52">
        <v>79</v>
      </c>
      <c r="J85" s="86" t="s">
        <v>45</v>
      </c>
      <c r="K85" s="3" t="s">
        <v>2</v>
      </c>
      <c r="L85" s="55">
        <f>L86+L87+L88+L89+L90+L91+L92</f>
        <v>7734752</v>
      </c>
      <c r="M85" s="46">
        <f>L85</f>
        <v>7734752</v>
      </c>
      <c r="N85" s="55">
        <v>0</v>
      </c>
      <c r="O85" s="46">
        <v>0</v>
      </c>
      <c r="P85" s="42">
        <v>0</v>
      </c>
      <c r="Q85" s="53">
        <f t="shared" si="5"/>
        <v>7734752</v>
      </c>
    </row>
    <row r="86" spans="1:17" ht="18" customHeight="1" x14ac:dyDescent="0.25">
      <c r="A86" s="84"/>
      <c r="B86" s="3">
        <v>71958000</v>
      </c>
      <c r="C86" s="9" t="s">
        <v>9</v>
      </c>
      <c r="D86" s="9"/>
      <c r="E86" s="9"/>
      <c r="F86" s="52"/>
      <c r="G86" s="3"/>
      <c r="H86" s="44"/>
      <c r="I86" s="52"/>
      <c r="J86" s="9" t="s">
        <v>50</v>
      </c>
      <c r="K86" s="11" t="s">
        <v>4</v>
      </c>
      <c r="L86" s="55">
        <v>2328482</v>
      </c>
      <c r="M86" s="55">
        <f t="shared" ref="M86:M92" si="15">L86</f>
        <v>2328482</v>
      </c>
      <c r="N86" s="46"/>
      <c r="O86" s="46"/>
      <c r="P86" s="46"/>
      <c r="Q86" s="53">
        <f t="shared" si="5"/>
        <v>2328482</v>
      </c>
    </row>
    <row r="87" spans="1:17" ht="33.75" customHeight="1" x14ac:dyDescent="0.25">
      <c r="A87" s="84"/>
      <c r="B87" s="3">
        <v>71958000</v>
      </c>
      <c r="C87" s="9" t="s">
        <v>9</v>
      </c>
      <c r="D87" s="9"/>
      <c r="E87" s="9"/>
      <c r="F87" s="52"/>
      <c r="G87" s="3"/>
      <c r="H87" s="44"/>
      <c r="I87" s="52"/>
      <c r="J87" s="20" t="s">
        <v>48</v>
      </c>
      <c r="K87" s="90" t="s">
        <v>5</v>
      </c>
      <c r="L87" s="55">
        <v>1106575</v>
      </c>
      <c r="M87" s="55">
        <f t="shared" si="15"/>
        <v>1106575</v>
      </c>
      <c r="N87" s="46"/>
      <c r="O87" s="46"/>
      <c r="P87" s="46"/>
      <c r="Q87" s="53">
        <f t="shared" si="5"/>
        <v>1106575</v>
      </c>
    </row>
    <row r="88" spans="1:17" ht="31.5" customHeight="1" x14ac:dyDescent="0.25">
      <c r="A88" s="84"/>
      <c r="B88" s="3">
        <v>71958000</v>
      </c>
      <c r="C88" s="9" t="s">
        <v>9</v>
      </c>
      <c r="D88" s="9"/>
      <c r="E88" s="9"/>
      <c r="F88" s="52"/>
      <c r="G88" s="3"/>
      <c r="H88" s="44"/>
      <c r="I88" s="52"/>
      <c r="J88" s="20" t="s">
        <v>53</v>
      </c>
      <c r="K88" s="12" t="s">
        <v>3</v>
      </c>
      <c r="L88" s="55">
        <v>1514601</v>
      </c>
      <c r="M88" s="55">
        <f t="shared" si="15"/>
        <v>1514601</v>
      </c>
      <c r="N88" s="46"/>
      <c r="O88" s="46"/>
      <c r="P88" s="46"/>
      <c r="Q88" s="53">
        <f t="shared" si="5"/>
        <v>1514601</v>
      </c>
    </row>
    <row r="89" spans="1:17" ht="30.75" customHeight="1" x14ac:dyDescent="0.25">
      <c r="A89" s="84"/>
      <c r="B89" s="3">
        <v>71958000</v>
      </c>
      <c r="C89" s="9" t="s">
        <v>9</v>
      </c>
      <c r="D89" s="9"/>
      <c r="E89" s="9"/>
      <c r="F89" s="52"/>
      <c r="G89" s="3"/>
      <c r="H89" s="44"/>
      <c r="I89" s="52"/>
      <c r="J89" s="20" t="s">
        <v>47</v>
      </c>
      <c r="K89" s="11" t="s">
        <v>6</v>
      </c>
      <c r="L89" s="55">
        <v>1548697</v>
      </c>
      <c r="M89" s="55">
        <f t="shared" si="15"/>
        <v>1548697</v>
      </c>
      <c r="N89" s="46"/>
      <c r="O89" s="46"/>
      <c r="P89" s="46"/>
      <c r="Q89" s="53">
        <f t="shared" si="5"/>
        <v>1548697</v>
      </c>
    </row>
    <row r="90" spans="1:17" ht="31.5" customHeight="1" x14ac:dyDescent="0.25">
      <c r="A90" s="84"/>
      <c r="B90" s="3">
        <v>71958000</v>
      </c>
      <c r="C90" s="9" t="s">
        <v>9</v>
      </c>
      <c r="D90" s="9"/>
      <c r="E90" s="9"/>
      <c r="F90" s="52"/>
      <c r="G90" s="3"/>
      <c r="H90" s="44"/>
      <c r="I90" s="52"/>
      <c r="J90" s="20" t="s">
        <v>51</v>
      </c>
      <c r="K90" s="12" t="s">
        <v>1</v>
      </c>
      <c r="L90" s="55">
        <v>531578</v>
      </c>
      <c r="M90" s="55">
        <f t="shared" si="15"/>
        <v>531578</v>
      </c>
      <c r="N90" s="46"/>
      <c r="O90" s="46"/>
      <c r="P90" s="46"/>
      <c r="Q90" s="53">
        <f t="shared" si="5"/>
        <v>531578</v>
      </c>
    </row>
    <row r="91" spans="1:17" ht="32.25" customHeight="1" x14ac:dyDescent="0.25">
      <c r="A91" s="84"/>
      <c r="B91" s="3">
        <v>71958000</v>
      </c>
      <c r="C91" s="9" t="s">
        <v>9</v>
      </c>
      <c r="D91" s="9"/>
      <c r="E91" s="9"/>
      <c r="F91" s="52"/>
      <c r="G91" s="3"/>
      <c r="H91" s="44"/>
      <c r="I91" s="52"/>
      <c r="J91" s="86" t="s">
        <v>56</v>
      </c>
      <c r="K91" s="2" t="s">
        <v>27</v>
      </c>
      <c r="L91" s="55">
        <v>509737</v>
      </c>
      <c r="M91" s="55">
        <f t="shared" si="15"/>
        <v>509737</v>
      </c>
      <c r="N91" s="46"/>
      <c r="O91" s="46"/>
      <c r="P91" s="46"/>
      <c r="Q91" s="53">
        <f t="shared" si="5"/>
        <v>509737</v>
      </c>
    </row>
    <row r="92" spans="1:17" ht="18" customHeight="1" x14ac:dyDescent="0.25">
      <c r="A92" s="85"/>
      <c r="B92" s="3">
        <v>71958000</v>
      </c>
      <c r="C92" s="9" t="s">
        <v>9</v>
      </c>
      <c r="D92" s="9"/>
      <c r="E92" s="9"/>
      <c r="F92" s="52"/>
      <c r="G92" s="3"/>
      <c r="H92" s="44"/>
      <c r="I92" s="52"/>
      <c r="J92" s="9" t="s">
        <v>49</v>
      </c>
      <c r="K92" s="3">
        <v>21</v>
      </c>
      <c r="L92" s="55">
        <v>195082</v>
      </c>
      <c r="M92" s="55">
        <f t="shared" si="15"/>
        <v>195082</v>
      </c>
      <c r="N92" s="46"/>
      <c r="O92" s="46"/>
      <c r="P92" s="46"/>
      <c r="Q92" s="53">
        <f t="shared" ref="Q92:Q139" si="16">M92+N92+O92+P92</f>
        <v>195082</v>
      </c>
    </row>
    <row r="93" spans="1:17" ht="18" customHeight="1" x14ac:dyDescent="0.25">
      <c r="A93" s="83">
        <v>12</v>
      </c>
      <c r="B93" s="3">
        <v>71958000</v>
      </c>
      <c r="C93" s="9" t="s">
        <v>9</v>
      </c>
      <c r="D93" s="9" t="s">
        <v>9</v>
      </c>
      <c r="E93" s="9" t="s">
        <v>44</v>
      </c>
      <c r="F93" s="52">
        <v>10</v>
      </c>
      <c r="G93" s="3" t="s">
        <v>26</v>
      </c>
      <c r="H93" s="44">
        <v>4893.6000000000004</v>
      </c>
      <c r="I93" s="52">
        <v>224</v>
      </c>
      <c r="J93" s="86" t="s">
        <v>45</v>
      </c>
      <c r="K93" s="3" t="s">
        <v>2</v>
      </c>
      <c r="L93" s="55">
        <f>L94++L95+L96+L97+L98</f>
        <v>11962130</v>
      </c>
      <c r="M93" s="46">
        <f>L93</f>
        <v>11962130</v>
      </c>
      <c r="N93" s="55">
        <v>0</v>
      </c>
      <c r="O93" s="46">
        <v>0</v>
      </c>
      <c r="P93" s="42">
        <v>0</v>
      </c>
      <c r="Q93" s="53">
        <f t="shared" si="16"/>
        <v>11962130</v>
      </c>
    </row>
    <row r="94" spans="1:17" ht="18" customHeight="1" x14ac:dyDescent="0.25">
      <c r="A94" s="84"/>
      <c r="B94" s="3">
        <v>71958000</v>
      </c>
      <c r="C94" s="9" t="s">
        <v>9</v>
      </c>
      <c r="D94" s="9"/>
      <c r="E94" s="9"/>
      <c r="F94" s="52"/>
      <c r="G94" s="3"/>
      <c r="H94" s="44"/>
      <c r="I94" s="52"/>
      <c r="J94" s="9" t="s">
        <v>50</v>
      </c>
      <c r="K94" s="11" t="s">
        <v>4</v>
      </c>
      <c r="L94" s="55">
        <v>3905648</v>
      </c>
      <c r="M94" s="55">
        <f t="shared" ref="M94:M98" si="17">L94</f>
        <v>3905648</v>
      </c>
      <c r="N94" s="46"/>
      <c r="O94" s="46"/>
      <c r="P94" s="46"/>
      <c r="Q94" s="53">
        <f t="shared" si="16"/>
        <v>3905648</v>
      </c>
    </row>
    <row r="95" spans="1:17" ht="31.5" customHeight="1" x14ac:dyDescent="0.25">
      <c r="A95" s="84"/>
      <c r="B95" s="3">
        <v>71958000</v>
      </c>
      <c r="C95" s="9" t="s">
        <v>9</v>
      </c>
      <c r="D95" s="9"/>
      <c r="E95" s="9"/>
      <c r="F95" s="52"/>
      <c r="G95" s="3"/>
      <c r="H95" s="44"/>
      <c r="I95" s="52"/>
      <c r="J95" s="20" t="s">
        <v>53</v>
      </c>
      <c r="K95" s="12" t="s">
        <v>3</v>
      </c>
      <c r="L95" s="55">
        <v>6168923</v>
      </c>
      <c r="M95" s="55">
        <f t="shared" si="17"/>
        <v>6168923</v>
      </c>
      <c r="N95" s="46"/>
      <c r="O95" s="46"/>
      <c r="P95" s="46"/>
      <c r="Q95" s="53">
        <f t="shared" si="16"/>
        <v>6168923</v>
      </c>
    </row>
    <row r="96" spans="1:17" s="74" customFormat="1" ht="31.5" customHeight="1" x14ac:dyDescent="0.25">
      <c r="A96" s="84"/>
      <c r="B96" s="3">
        <v>71958000</v>
      </c>
      <c r="C96" s="9" t="s">
        <v>9</v>
      </c>
      <c r="D96" s="9"/>
      <c r="E96" s="9"/>
      <c r="F96" s="52"/>
      <c r="G96" s="3"/>
      <c r="H96" s="44"/>
      <c r="I96" s="52"/>
      <c r="J96" s="17" t="s">
        <v>57</v>
      </c>
      <c r="K96" s="12" t="s">
        <v>58</v>
      </c>
      <c r="L96" s="55">
        <v>152380</v>
      </c>
      <c r="M96" s="55">
        <f t="shared" si="17"/>
        <v>152380</v>
      </c>
      <c r="N96" s="46"/>
      <c r="O96" s="46"/>
      <c r="P96" s="46"/>
      <c r="Q96" s="53">
        <f t="shared" si="16"/>
        <v>152380</v>
      </c>
    </row>
    <row r="97" spans="1:17" ht="31.5" customHeight="1" x14ac:dyDescent="0.25">
      <c r="A97" s="84"/>
      <c r="B97" s="3">
        <v>71958000</v>
      </c>
      <c r="C97" s="9" t="s">
        <v>9</v>
      </c>
      <c r="D97" s="9"/>
      <c r="E97" s="9"/>
      <c r="F97" s="52"/>
      <c r="G97" s="3"/>
      <c r="H97" s="44"/>
      <c r="I97" s="52"/>
      <c r="J97" s="20" t="s">
        <v>51</v>
      </c>
      <c r="K97" s="12" t="s">
        <v>1</v>
      </c>
      <c r="L97" s="55">
        <v>1363172</v>
      </c>
      <c r="M97" s="55">
        <f t="shared" si="17"/>
        <v>1363172</v>
      </c>
      <c r="N97" s="46"/>
      <c r="O97" s="46"/>
      <c r="P97" s="46"/>
      <c r="Q97" s="53">
        <f t="shared" si="16"/>
        <v>1363172</v>
      </c>
    </row>
    <row r="98" spans="1:17" ht="18" customHeight="1" x14ac:dyDescent="0.25">
      <c r="A98" s="85"/>
      <c r="B98" s="3">
        <v>71958000</v>
      </c>
      <c r="C98" s="9" t="s">
        <v>9</v>
      </c>
      <c r="D98" s="9"/>
      <c r="E98" s="9"/>
      <c r="F98" s="52"/>
      <c r="G98" s="3"/>
      <c r="H98" s="44"/>
      <c r="I98" s="52"/>
      <c r="J98" s="9" t="s">
        <v>49</v>
      </c>
      <c r="K98" s="3">
        <v>21</v>
      </c>
      <c r="L98" s="55">
        <v>372007</v>
      </c>
      <c r="M98" s="55">
        <f t="shared" si="17"/>
        <v>372007</v>
      </c>
      <c r="N98" s="46"/>
      <c r="O98" s="46"/>
      <c r="P98" s="46"/>
      <c r="Q98" s="53">
        <f t="shared" si="16"/>
        <v>372007</v>
      </c>
    </row>
    <row r="99" spans="1:17" ht="18" customHeight="1" x14ac:dyDescent="0.25">
      <c r="A99" s="83">
        <v>13</v>
      </c>
      <c r="B99" s="3">
        <v>71958000</v>
      </c>
      <c r="C99" s="9" t="s">
        <v>9</v>
      </c>
      <c r="D99" s="9" t="s">
        <v>9</v>
      </c>
      <c r="E99" s="9" t="s">
        <v>44</v>
      </c>
      <c r="F99" s="52">
        <v>8</v>
      </c>
      <c r="G99" s="3" t="s">
        <v>26</v>
      </c>
      <c r="H99" s="44">
        <v>4871.1000000000004</v>
      </c>
      <c r="I99" s="52">
        <v>182</v>
      </c>
      <c r="J99" s="86" t="s">
        <v>45</v>
      </c>
      <c r="K99" s="3" t="s">
        <v>2</v>
      </c>
      <c r="L99" s="55">
        <f>L100+L101</f>
        <v>2996195</v>
      </c>
      <c r="M99" s="46">
        <f>L99</f>
        <v>2996195</v>
      </c>
      <c r="N99" s="55">
        <v>0</v>
      </c>
      <c r="O99" s="46">
        <v>0</v>
      </c>
      <c r="P99" s="42">
        <v>0</v>
      </c>
      <c r="Q99" s="53">
        <f t="shared" si="16"/>
        <v>2996195</v>
      </c>
    </row>
    <row r="100" spans="1:17" ht="33" customHeight="1" x14ac:dyDescent="0.25">
      <c r="A100" s="84"/>
      <c r="B100" s="3">
        <v>71958000</v>
      </c>
      <c r="C100" s="9" t="s">
        <v>9</v>
      </c>
      <c r="D100" s="9"/>
      <c r="E100" s="9"/>
      <c r="F100" s="52"/>
      <c r="G100" s="3"/>
      <c r="H100" s="44"/>
      <c r="I100" s="52"/>
      <c r="J100" s="10" t="s">
        <v>52</v>
      </c>
      <c r="K100" s="2" t="s">
        <v>13</v>
      </c>
      <c r="L100" s="55">
        <v>2933419</v>
      </c>
      <c r="M100" s="55">
        <f t="shared" ref="M100:M101" si="18">L100</f>
        <v>2933419</v>
      </c>
      <c r="N100" s="46"/>
      <c r="O100" s="46"/>
      <c r="P100" s="46"/>
      <c r="Q100" s="53">
        <f t="shared" si="16"/>
        <v>2933419</v>
      </c>
    </row>
    <row r="101" spans="1:17" ht="18" customHeight="1" x14ac:dyDescent="0.25">
      <c r="A101" s="85"/>
      <c r="B101" s="3">
        <v>71958000</v>
      </c>
      <c r="C101" s="9" t="s">
        <v>9</v>
      </c>
      <c r="D101" s="9"/>
      <c r="E101" s="9"/>
      <c r="F101" s="52"/>
      <c r="G101" s="3"/>
      <c r="H101" s="44"/>
      <c r="I101" s="52"/>
      <c r="J101" s="9" t="s">
        <v>49</v>
      </c>
      <c r="K101" s="3">
        <v>21</v>
      </c>
      <c r="L101" s="55">
        <v>62776</v>
      </c>
      <c r="M101" s="55">
        <f t="shared" si="18"/>
        <v>62776</v>
      </c>
      <c r="N101" s="46"/>
      <c r="O101" s="46"/>
      <c r="P101" s="46"/>
      <c r="Q101" s="53">
        <f t="shared" si="16"/>
        <v>62776</v>
      </c>
    </row>
    <row r="102" spans="1:17" ht="18" customHeight="1" x14ac:dyDescent="0.25">
      <c r="A102" s="83">
        <v>14</v>
      </c>
      <c r="B102" s="3">
        <v>71958000</v>
      </c>
      <c r="C102" s="9" t="s">
        <v>9</v>
      </c>
      <c r="D102" s="9" t="s">
        <v>9</v>
      </c>
      <c r="E102" s="9" t="s">
        <v>7</v>
      </c>
      <c r="F102" s="52">
        <v>22</v>
      </c>
      <c r="G102" s="3" t="s">
        <v>26</v>
      </c>
      <c r="H102" s="44">
        <v>3329.3</v>
      </c>
      <c r="I102" s="52">
        <v>151</v>
      </c>
      <c r="J102" s="86" t="s">
        <v>45</v>
      </c>
      <c r="K102" s="3" t="s">
        <v>2</v>
      </c>
      <c r="L102" s="55">
        <f>L103+L104+L105+L106+L107+L108+L109+L110</f>
        <v>14847779</v>
      </c>
      <c r="M102" s="46">
        <f>L102</f>
        <v>14847779</v>
      </c>
      <c r="N102" s="55">
        <v>0</v>
      </c>
      <c r="O102" s="46">
        <v>0</v>
      </c>
      <c r="P102" s="42">
        <v>0</v>
      </c>
      <c r="Q102" s="53">
        <f t="shared" si="16"/>
        <v>14847779</v>
      </c>
    </row>
    <row r="103" spans="1:17" ht="18" customHeight="1" x14ac:dyDescent="0.25">
      <c r="A103" s="84"/>
      <c r="B103" s="3">
        <v>71958000</v>
      </c>
      <c r="C103" s="9" t="s">
        <v>9</v>
      </c>
      <c r="D103" s="9"/>
      <c r="E103" s="9"/>
      <c r="F103" s="52"/>
      <c r="G103" s="3"/>
      <c r="H103" s="44"/>
      <c r="I103" s="52"/>
      <c r="J103" s="9" t="s">
        <v>50</v>
      </c>
      <c r="K103" s="11" t="s">
        <v>4</v>
      </c>
      <c r="L103" s="55">
        <v>4193077</v>
      </c>
      <c r="M103" s="55">
        <f t="shared" ref="M103:M110" si="19">L103</f>
        <v>4193077</v>
      </c>
      <c r="N103" s="46"/>
      <c r="O103" s="46"/>
      <c r="P103" s="46"/>
      <c r="Q103" s="53">
        <f t="shared" si="16"/>
        <v>4193077</v>
      </c>
    </row>
    <row r="104" spans="1:17" ht="33.75" customHeight="1" x14ac:dyDescent="0.25">
      <c r="A104" s="84"/>
      <c r="B104" s="3">
        <v>71958000</v>
      </c>
      <c r="C104" s="9" t="s">
        <v>9</v>
      </c>
      <c r="D104" s="9"/>
      <c r="E104" s="9"/>
      <c r="F104" s="52"/>
      <c r="G104" s="3"/>
      <c r="H104" s="44"/>
      <c r="I104" s="52"/>
      <c r="J104" s="20" t="s">
        <v>48</v>
      </c>
      <c r="K104" s="90" t="s">
        <v>5</v>
      </c>
      <c r="L104" s="55">
        <v>1588491</v>
      </c>
      <c r="M104" s="55">
        <f t="shared" si="19"/>
        <v>1588491</v>
      </c>
      <c r="N104" s="46"/>
      <c r="O104" s="46"/>
      <c r="P104" s="46"/>
      <c r="Q104" s="53">
        <f t="shared" si="16"/>
        <v>1588491</v>
      </c>
    </row>
    <row r="105" spans="1:17" ht="31.5" customHeight="1" x14ac:dyDescent="0.25">
      <c r="A105" s="84"/>
      <c r="B105" s="3">
        <v>71958000</v>
      </c>
      <c r="C105" s="9" t="s">
        <v>9</v>
      </c>
      <c r="D105" s="9"/>
      <c r="E105" s="9"/>
      <c r="F105" s="52"/>
      <c r="G105" s="3"/>
      <c r="H105" s="44"/>
      <c r="I105" s="52"/>
      <c r="J105" s="20" t="s">
        <v>53</v>
      </c>
      <c r="K105" s="12" t="s">
        <v>3</v>
      </c>
      <c r="L105" s="55">
        <v>4940479</v>
      </c>
      <c r="M105" s="55">
        <f t="shared" si="19"/>
        <v>4940479</v>
      </c>
      <c r="N105" s="46"/>
      <c r="O105" s="46"/>
      <c r="P105" s="46"/>
      <c r="Q105" s="53">
        <f t="shared" si="16"/>
        <v>4940479</v>
      </c>
    </row>
    <row r="106" spans="1:17" s="74" customFormat="1" ht="31.5" customHeight="1" x14ac:dyDescent="0.25">
      <c r="A106" s="84"/>
      <c r="B106" s="3">
        <v>71958000</v>
      </c>
      <c r="C106" s="9" t="s">
        <v>9</v>
      </c>
      <c r="D106" s="9"/>
      <c r="E106" s="9"/>
      <c r="F106" s="52"/>
      <c r="G106" s="3"/>
      <c r="H106" s="44"/>
      <c r="I106" s="52"/>
      <c r="J106" s="17" t="s">
        <v>57</v>
      </c>
      <c r="K106" s="12" t="s">
        <v>58</v>
      </c>
      <c r="L106" s="55">
        <v>149776</v>
      </c>
      <c r="M106" s="55">
        <f t="shared" si="19"/>
        <v>149776</v>
      </c>
      <c r="N106" s="46"/>
      <c r="O106" s="46"/>
      <c r="P106" s="46"/>
      <c r="Q106" s="53">
        <f t="shared" ref="Q106" si="20">M106+N106+O106+P106</f>
        <v>149776</v>
      </c>
    </row>
    <row r="107" spans="1:17" ht="30.75" customHeight="1" x14ac:dyDescent="0.25">
      <c r="A107" s="84"/>
      <c r="B107" s="3">
        <v>71958000</v>
      </c>
      <c r="C107" s="9" t="s">
        <v>9</v>
      </c>
      <c r="D107" s="9"/>
      <c r="E107" s="9"/>
      <c r="F107" s="52"/>
      <c r="G107" s="3"/>
      <c r="H107" s="44"/>
      <c r="I107" s="52"/>
      <c r="J107" s="20" t="s">
        <v>47</v>
      </c>
      <c r="K107" s="11" t="s">
        <v>6</v>
      </c>
      <c r="L107" s="55">
        <v>2514400</v>
      </c>
      <c r="M107" s="55">
        <f t="shared" si="19"/>
        <v>2514400</v>
      </c>
      <c r="N107" s="46"/>
      <c r="O107" s="46"/>
      <c r="P107" s="46"/>
      <c r="Q107" s="53">
        <f t="shared" si="16"/>
        <v>2514400</v>
      </c>
    </row>
    <row r="108" spans="1:17" ht="31.5" customHeight="1" x14ac:dyDescent="0.25">
      <c r="A108" s="84"/>
      <c r="B108" s="3">
        <v>71958000</v>
      </c>
      <c r="C108" s="9" t="s">
        <v>9</v>
      </c>
      <c r="D108" s="9"/>
      <c r="E108" s="9"/>
      <c r="F108" s="52"/>
      <c r="G108" s="3"/>
      <c r="H108" s="44"/>
      <c r="I108" s="52"/>
      <c r="J108" s="20" t="s">
        <v>51</v>
      </c>
      <c r="K108" s="12" t="s">
        <v>1</v>
      </c>
      <c r="L108" s="55">
        <v>754775</v>
      </c>
      <c r="M108" s="55">
        <f t="shared" si="19"/>
        <v>754775</v>
      </c>
      <c r="N108" s="46"/>
      <c r="O108" s="46"/>
      <c r="P108" s="46"/>
      <c r="Q108" s="53">
        <f t="shared" si="16"/>
        <v>754775</v>
      </c>
    </row>
    <row r="109" spans="1:17" ht="32.25" customHeight="1" x14ac:dyDescent="0.25">
      <c r="A109" s="84"/>
      <c r="B109" s="3">
        <v>71958000</v>
      </c>
      <c r="C109" s="9" t="s">
        <v>9</v>
      </c>
      <c r="D109" s="9"/>
      <c r="E109" s="9"/>
      <c r="F109" s="52"/>
      <c r="G109" s="3"/>
      <c r="H109" s="44"/>
      <c r="I109" s="52"/>
      <c r="J109" s="86" t="s">
        <v>56</v>
      </c>
      <c r="K109" s="2" t="s">
        <v>27</v>
      </c>
      <c r="L109" s="55">
        <v>329215</v>
      </c>
      <c r="M109" s="55">
        <f t="shared" si="19"/>
        <v>329215</v>
      </c>
      <c r="N109" s="46"/>
      <c r="O109" s="46"/>
      <c r="P109" s="46"/>
      <c r="Q109" s="53">
        <f t="shared" si="16"/>
        <v>329215</v>
      </c>
    </row>
    <row r="110" spans="1:17" ht="18" customHeight="1" x14ac:dyDescent="0.25">
      <c r="A110" s="85"/>
      <c r="B110" s="3">
        <v>71958000</v>
      </c>
      <c r="C110" s="9" t="s">
        <v>9</v>
      </c>
      <c r="D110" s="9"/>
      <c r="E110" s="9"/>
      <c r="F110" s="52"/>
      <c r="G110" s="3"/>
      <c r="H110" s="44"/>
      <c r="I110" s="52"/>
      <c r="J110" s="9" t="s">
        <v>49</v>
      </c>
      <c r="K110" s="3">
        <v>21</v>
      </c>
      <c r="L110" s="55">
        <v>377566</v>
      </c>
      <c r="M110" s="55">
        <f t="shared" si="19"/>
        <v>377566</v>
      </c>
      <c r="N110" s="46"/>
      <c r="O110" s="46"/>
      <c r="P110" s="46"/>
      <c r="Q110" s="53">
        <f t="shared" si="16"/>
        <v>377566</v>
      </c>
    </row>
    <row r="111" spans="1:17" ht="18" customHeight="1" x14ac:dyDescent="0.25">
      <c r="A111" s="83">
        <v>15</v>
      </c>
      <c r="B111" s="3">
        <v>71958000</v>
      </c>
      <c r="C111" s="9" t="s">
        <v>9</v>
      </c>
      <c r="D111" s="9" t="s">
        <v>9</v>
      </c>
      <c r="E111" s="9" t="s">
        <v>7</v>
      </c>
      <c r="F111" s="52">
        <v>26</v>
      </c>
      <c r="G111" s="3" t="s">
        <v>26</v>
      </c>
      <c r="H111" s="44">
        <v>3284.8</v>
      </c>
      <c r="I111" s="52">
        <v>159</v>
      </c>
      <c r="J111" s="86" t="s">
        <v>45</v>
      </c>
      <c r="K111" s="3" t="s">
        <v>2</v>
      </c>
      <c r="L111" s="55">
        <f>L112+L113+L114+L115+L116+L117+L118+L119</f>
        <v>13561421</v>
      </c>
      <c r="M111" s="46">
        <f>L111</f>
        <v>13561421</v>
      </c>
      <c r="N111" s="55">
        <v>0</v>
      </c>
      <c r="O111" s="46">
        <v>0</v>
      </c>
      <c r="P111" s="42">
        <v>0</v>
      </c>
      <c r="Q111" s="53">
        <f t="shared" si="16"/>
        <v>13561421</v>
      </c>
    </row>
    <row r="112" spans="1:17" ht="18" customHeight="1" x14ac:dyDescent="0.25">
      <c r="A112" s="84"/>
      <c r="B112" s="3">
        <v>71958000</v>
      </c>
      <c r="C112" s="9" t="s">
        <v>9</v>
      </c>
      <c r="D112" s="9"/>
      <c r="E112" s="9"/>
      <c r="F112" s="52"/>
      <c r="G112" s="3"/>
      <c r="H112" s="44"/>
      <c r="I112" s="52"/>
      <c r="J112" s="9" t="s">
        <v>50</v>
      </c>
      <c r="K112" s="11" t="s">
        <v>4</v>
      </c>
      <c r="L112" s="55">
        <v>4100311</v>
      </c>
      <c r="M112" s="55">
        <f t="shared" ref="M112:M119" si="21">L112</f>
        <v>4100311</v>
      </c>
      <c r="N112" s="46"/>
      <c r="O112" s="46"/>
      <c r="P112" s="46"/>
      <c r="Q112" s="53">
        <f t="shared" si="16"/>
        <v>4100311</v>
      </c>
    </row>
    <row r="113" spans="1:17" ht="33.75" customHeight="1" x14ac:dyDescent="0.25">
      <c r="A113" s="84"/>
      <c r="B113" s="3">
        <v>71958000</v>
      </c>
      <c r="C113" s="9" t="s">
        <v>9</v>
      </c>
      <c r="D113" s="9"/>
      <c r="E113" s="9"/>
      <c r="F113" s="52"/>
      <c r="G113" s="3"/>
      <c r="H113" s="44"/>
      <c r="I113" s="52"/>
      <c r="J113" s="20" t="s">
        <v>48</v>
      </c>
      <c r="K113" s="90" t="s">
        <v>5</v>
      </c>
      <c r="L113" s="55">
        <v>1393608</v>
      </c>
      <c r="M113" s="55">
        <f t="shared" si="21"/>
        <v>1393608</v>
      </c>
      <c r="N113" s="46"/>
      <c r="O113" s="46"/>
      <c r="P113" s="46"/>
      <c r="Q113" s="53">
        <f t="shared" si="16"/>
        <v>1393608</v>
      </c>
    </row>
    <row r="114" spans="1:17" ht="31.5" customHeight="1" x14ac:dyDescent="0.25">
      <c r="A114" s="84"/>
      <c r="B114" s="3">
        <v>71958000</v>
      </c>
      <c r="C114" s="9" t="s">
        <v>9</v>
      </c>
      <c r="D114" s="9"/>
      <c r="E114" s="9"/>
      <c r="F114" s="52"/>
      <c r="G114" s="3"/>
      <c r="H114" s="44"/>
      <c r="I114" s="52"/>
      <c r="J114" s="20" t="s">
        <v>53</v>
      </c>
      <c r="K114" s="12" t="s">
        <v>3</v>
      </c>
      <c r="L114" s="55">
        <v>4569281</v>
      </c>
      <c r="M114" s="55">
        <f t="shared" si="21"/>
        <v>4569281</v>
      </c>
      <c r="N114" s="46"/>
      <c r="O114" s="46"/>
      <c r="P114" s="46"/>
      <c r="Q114" s="53">
        <f t="shared" si="16"/>
        <v>4569281</v>
      </c>
    </row>
    <row r="115" spans="1:17" s="74" customFormat="1" ht="31.5" customHeight="1" x14ac:dyDescent="0.25">
      <c r="A115" s="84"/>
      <c r="B115" s="3">
        <v>71958000</v>
      </c>
      <c r="C115" s="9" t="s">
        <v>9</v>
      </c>
      <c r="D115" s="9"/>
      <c r="E115" s="9"/>
      <c r="F115" s="52"/>
      <c r="G115" s="3"/>
      <c r="H115" s="44"/>
      <c r="I115" s="52"/>
      <c r="J115" s="17" t="s">
        <v>57</v>
      </c>
      <c r="K115" s="12" t="s">
        <v>58</v>
      </c>
      <c r="L115" s="55">
        <v>172965</v>
      </c>
      <c r="M115" s="55">
        <f t="shared" si="21"/>
        <v>172965</v>
      </c>
      <c r="N115" s="46"/>
      <c r="O115" s="46"/>
      <c r="P115" s="46"/>
      <c r="Q115" s="53">
        <f t="shared" si="16"/>
        <v>172965</v>
      </c>
    </row>
    <row r="116" spans="1:17" ht="30.75" customHeight="1" x14ac:dyDescent="0.25">
      <c r="A116" s="84"/>
      <c r="B116" s="3">
        <v>71958000</v>
      </c>
      <c r="C116" s="9" t="s">
        <v>9</v>
      </c>
      <c r="D116" s="9"/>
      <c r="E116" s="9"/>
      <c r="F116" s="52"/>
      <c r="G116" s="3"/>
      <c r="H116" s="44"/>
      <c r="I116" s="52"/>
      <c r="J116" s="20" t="s">
        <v>47</v>
      </c>
      <c r="K116" s="11" t="s">
        <v>6</v>
      </c>
      <c r="L116" s="55">
        <v>1800721</v>
      </c>
      <c r="M116" s="55">
        <f t="shared" si="21"/>
        <v>1800721</v>
      </c>
      <c r="N116" s="46"/>
      <c r="O116" s="46"/>
      <c r="P116" s="46"/>
      <c r="Q116" s="53">
        <f t="shared" si="16"/>
        <v>1800721</v>
      </c>
    </row>
    <row r="117" spans="1:17" ht="31.5" customHeight="1" x14ac:dyDescent="0.25">
      <c r="A117" s="84"/>
      <c r="B117" s="3">
        <v>71958000</v>
      </c>
      <c r="C117" s="9" t="s">
        <v>9</v>
      </c>
      <c r="D117" s="9"/>
      <c r="E117" s="9"/>
      <c r="F117" s="52"/>
      <c r="G117" s="3"/>
      <c r="H117" s="44"/>
      <c r="I117" s="52"/>
      <c r="J117" s="20" t="s">
        <v>51</v>
      </c>
      <c r="K117" s="12" t="s">
        <v>1</v>
      </c>
      <c r="L117" s="55">
        <v>828584</v>
      </c>
      <c r="M117" s="55">
        <f t="shared" si="21"/>
        <v>828584</v>
      </c>
      <c r="N117" s="46"/>
      <c r="O117" s="46"/>
      <c r="P117" s="46"/>
      <c r="Q117" s="53">
        <f t="shared" si="16"/>
        <v>828584</v>
      </c>
    </row>
    <row r="118" spans="1:17" ht="32.25" customHeight="1" x14ac:dyDescent="0.25">
      <c r="A118" s="84"/>
      <c r="B118" s="3">
        <v>71958000</v>
      </c>
      <c r="C118" s="9" t="s">
        <v>9</v>
      </c>
      <c r="D118" s="9"/>
      <c r="E118" s="9"/>
      <c r="F118" s="52"/>
      <c r="G118" s="3"/>
      <c r="H118" s="44"/>
      <c r="I118" s="52"/>
      <c r="J118" s="86" t="s">
        <v>56</v>
      </c>
      <c r="K118" s="2" t="s">
        <v>27</v>
      </c>
      <c r="L118" s="55">
        <v>345377</v>
      </c>
      <c r="M118" s="55">
        <f t="shared" si="21"/>
        <v>345377</v>
      </c>
      <c r="N118" s="46"/>
      <c r="O118" s="46"/>
      <c r="P118" s="46"/>
      <c r="Q118" s="53">
        <f t="shared" si="16"/>
        <v>345377</v>
      </c>
    </row>
    <row r="119" spans="1:17" ht="18" customHeight="1" x14ac:dyDescent="0.25">
      <c r="A119" s="85"/>
      <c r="B119" s="3">
        <v>71958000</v>
      </c>
      <c r="C119" s="9" t="s">
        <v>9</v>
      </c>
      <c r="D119" s="9"/>
      <c r="E119" s="9"/>
      <c r="F119" s="52"/>
      <c r="G119" s="3"/>
      <c r="H119" s="44"/>
      <c r="I119" s="52"/>
      <c r="J119" s="9" t="s">
        <v>49</v>
      </c>
      <c r="K119" s="3">
        <v>21</v>
      </c>
      <c r="L119" s="55">
        <v>350574</v>
      </c>
      <c r="M119" s="55">
        <f t="shared" si="21"/>
        <v>350574</v>
      </c>
      <c r="N119" s="46"/>
      <c r="O119" s="46"/>
      <c r="P119" s="46"/>
      <c r="Q119" s="53">
        <f t="shared" si="16"/>
        <v>350574</v>
      </c>
    </row>
    <row r="120" spans="1:17" ht="18" customHeight="1" x14ac:dyDescent="0.25">
      <c r="A120" s="83">
        <v>16</v>
      </c>
      <c r="B120" s="3">
        <v>71958000</v>
      </c>
      <c r="C120" s="9" t="s">
        <v>9</v>
      </c>
      <c r="D120" s="9" t="s">
        <v>9</v>
      </c>
      <c r="E120" s="9" t="s">
        <v>10</v>
      </c>
      <c r="F120" s="52">
        <v>6</v>
      </c>
      <c r="G120" s="3" t="s">
        <v>26</v>
      </c>
      <c r="H120" s="44">
        <v>925</v>
      </c>
      <c r="I120" s="52">
        <v>29</v>
      </c>
      <c r="J120" s="86" t="s">
        <v>45</v>
      </c>
      <c r="K120" s="3" t="s">
        <v>2</v>
      </c>
      <c r="L120" s="55">
        <f>L121+L122</f>
        <v>6200348</v>
      </c>
      <c r="M120" s="46">
        <f>L120</f>
        <v>6200348</v>
      </c>
      <c r="N120" s="55">
        <v>0</v>
      </c>
      <c r="O120" s="46">
        <v>0</v>
      </c>
      <c r="P120" s="42">
        <v>0</v>
      </c>
      <c r="Q120" s="53">
        <f t="shared" si="16"/>
        <v>6200348</v>
      </c>
    </row>
    <row r="121" spans="1:17" ht="18" customHeight="1" x14ac:dyDescent="0.25">
      <c r="A121" s="84"/>
      <c r="B121" s="3">
        <v>71958000</v>
      </c>
      <c r="C121" s="9" t="s">
        <v>9</v>
      </c>
      <c r="D121" s="9"/>
      <c r="E121" s="9"/>
      <c r="F121" s="52"/>
      <c r="G121" s="3"/>
      <c r="H121" s="44"/>
      <c r="I121" s="52"/>
      <c r="J121" s="13" t="s">
        <v>50</v>
      </c>
      <c r="K121" s="11" t="s">
        <v>4</v>
      </c>
      <c r="L121" s="55">
        <v>6041436</v>
      </c>
      <c r="M121" s="55">
        <f t="shared" ref="M121:M122" si="22">L121</f>
        <v>6041436</v>
      </c>
      <c r="N121" s="46"/>
      <c r="O121" s="46"/>
      <c r="P121" s="46"/>
      <c r="Q121" s="53">
        <f t="shared" si="16"/>
        <v>6041436</v>
      </c>
    </row>
    <row r="122" spans="1:17" ht="18" customHeight="1" x14ac:dyDescent="0.25">
      <c r="A122" s="85"/>
      <c r="B122" s="3">
        <v>71958000</v>
      </c>
      <c r="C122" s="9" t="s">
        <v>9</v>
      </c>
      <c r="D122" s="9"/>
      <c r="E122" s="9"/>
      <c r="F122" s="52"/>
      <c r="G122" s="3"/>
      <c r="H122" s="44"/>
      <c r="I122" s="52"/>
      <c r="J122" s="9" t="s">
        <v>49</v>
      </c>
      <c r="K122" s="3">
        <v>21</v>
      </c>
      <c r="L122" s="55">
        <v>158912</v>
      </c>
      <c r="M122" s="55">
        <f t="shared" si="22"/>
        <v>158912</v>
      </c>
      <c r="N122" s="46"/>
      <c r="O122" s="46"/>
      <c r="P122" s="46"/>
      <c r="Q122" s="53">
        <f t="shared" si="16"/>
        <v>158912</v>
      </c>
    </row>
    <row r="123" spans="1:17" ht="18" customHeight="1" x14ac:dyDescent="0.25">
      <c r="A123" s="83">
        <v>17</v>
      </c>
      <c r="B123" s="3">
        <v>71958000</v>
      </c>
      <c r="C123" s="9" t="s">
        <v>9</v>
      </c>
      <c r="D123" s="9" t="s">
        <v>9</v>
      </c>
      <c r="E123" s="9" t="s">
        <v>12</v>
      </c>
      <c r="F123" s="52">
        <v>58</v>
      </c>
      <c r="G123" s="3" t="s">
        <v>26</v>
      </c>
      <c r="H123" s="44">
        <v>4948.3999999999996</v>
      </c>
      <c r="I123" s="52">
        <v>218</v>
      </c>
      <c r="J123" s="86" t="s">
        <v>45</v>
      </c>
      <c r="K123" s="3" t="s">
        <v>2</v>
      </c>
      <c r="L123" s="55">
        <f>L124+L125+L126+L127+L128+L129+L130</f>
        <v>15747842</v>
      </c>
      <c r="M123" s="46">
        <f>L123</f>
        <v>15747842</v>
      </c>
      <c r="N123" s="55">
        <v>0</v>
      </c>
      <c r="O123" s="46">
        <v>0</v>
      </c>
      <c r="P123" s="42">
        <v>0</v>
      </c>
      <c r="Q123" s="53">
        <f t="shared" si="16"/>
        <v>15747842</v>
      </c>
    </row>
    <row r="124" spans="1:17" ht="18" customHeight="1" x14ac:dyDescent="0.25">
      <c r="A124" s="84"/>
      <c r="B124" s="3">
        <v>71958000</v>
      </c>
      <c r="C124" s="9" t="s">
        <v>9</v>
      </c>
      <c r="D124" s="9"/>
      <c r="E124" s="9"/>
      <c r="F124" s="52"/>
      <c r="G124" s="3"/>
      <c r="H124" s="44"/>
      <c r="I124" s="52"/>
      <c r="J124" s="9" t="s">
        <v>50</v>
      </c>
      <c r="K124" s="11" t="s">
        <v>4</v>
      </c>
      <c r="L124" s="55">
        <v>5587178</v>
      </c>
      <c r="M124" s="55">
        <f t="shared" ref="M124:M130" si="23">L124</f>
        <v>5587178</v>
      </c>
      <c r="N124" s="46"/>
      <c r="O124" s="46"/>
      <c r="P124" s="46"/>
      <c r="Q124" s="53">
        <f t="shared" si="16"/>
        <v>5587178</v>
      </c>
    </row>
    <row r="125" spans="1:17" ht="33.75" customHeight="1" x14ac:dyDescent="0.25">
      <c r="A125" s="84"/>
      <c r="B125" s="3">
        <v>71958000</v>
      </c>
      <c r="C125" s="9" t="s">
        <v>9</v>
      </c>
      <c r="D125" s="9"/>
      <c r="E125" s="9"/>
      <c r="F125" s="52"/>
      <c r="G125" s="3"/>
      <c r="H125" s="44"/>
      <c r="I125" s="52"/>
      <c r="J125" s="20" t="s">
        <v>48</v>
      </c>
      <c r="K125" s="90" t="s">
        <v>5</v>
      </c>
      <c r="L125" s="55">
        <v>2065159</v>
      </c>
      <c r="M125" s="55">
        <f t="shared" si="23"/>
        <v>2065159</v>
      </c>
      <c r="N125" s="46"/>
      <c r="O125" s="46"/>
      <c r="P125" s="46"/>
      <c r="Q125" s="53">
        <f t="shared" si="16"/>
        <v>2065159</v>
      </c>
    </row>
    <row r="126" spans="1:17" ht="31.5" customHeight="1" x14ac:dyDescent="0.25">
      <c r="A126" s="84"/>
      <c r="B126" s="3">
        <v>71958000</v>
      </c>
      <c r="C126" s="9" t="s">
        <v>9</v>
      </c>
      <c r="D126" s="9"/>
      <c r="E126" s="9"/>
      <c r="F126" s="52"/>
      <c r="G126" s="3"/>
      <c r="H126" s="44"/>
      <c r="I126" s="52"/>
      <c r="J126" s="20" t="s">
        <v>53</v>
      </c>
      <c r="K126" s="12" t="s">
        <v>3</v>
      </c>
      <c r="L126" s="55">
        <v>2711135</v>
      </c>
      <c r="M126" s="55">
        <f t="shared" si="23"/>
        <v>2711135</v>
      </c>
      <c r="N126" s="46"/>
      <c r="O126" s="46"/>
      <c r="P126" s="46"/>
      <c r="Q126" s="53">
        <f t="shared" si="16"/>
        <v>2711135</v>
      </c>
    </row>
    <row r="127" spans="1:17" ht="30.75" customHeight="1" x14ac:dyDescent="0.25">
      <c r="A127" s="84"/>
      <c r="B127" s="3">
        <v>71958000</v>
      </c>
      <c r="C127" s="9" t="s">
        <v>9</v>
      </c>
      <c r="D127" s="9"/>
      <c r="E127" s="9"/>
      <c r="F127" s="52"/>
      <c r="G127" s="3"/>
      <c r="H127" s="44"/>
      <c r="I127" s="52"/>
      <c r="J127" s="20" t="s">
        <v>47</v>
      </c>
      <c r="K127" s="11" t="s">
        <v>6</v>
      </c>
      <c r="L127" s="55">
        <v>3239024</v>
      </c>
      <c r="M127" s="55">
        <f t="shared" si="23"/>
        <v>3239024</v>
      </c>
      <c r="N127" s="46"/>
      <c r="O127" s="46"/>
      <c r="P127" s="46"/>
      <c r="Q127" s="53">
        <f t="shared" si="16"/>
        <v>3239024</v>
      </c>
    </row>
    <row r="128" spans="1:17" ht="31.5" customHeight="1" x14ac:dyDescent="0.25">
      <c r="A128" s="84"/>
      <c r="B128" s="3">
        <v>71958000</v>
      </c>
      <c r="C128" s="9" t="s">
        <v>9</v>
      </c>
      <c r="D128" s="9"/>
      <c r="E128" s="9"/>
      <c r="F128" s="52"/>
      <c r="G128" s="3"/>
      <c r="H128" s="44"/>
      <c r="I128" s="52"/>
      <c r="J128" s="20" t="s">
        <v>51</v>
      </c>
      <c r="K128" s="12" t="s">
        <v>1</v>
      </c>
      <c r="L128" s="55">
        <v>1066554</v>
      </c>
      <c r="M128" s="55">
        <f t="shared" si="23"/>
        <v>1066554</v>
      </c>
      <c r="N128" s="46"/>
      <c r="O128" s="46"/>
      <c r="P128" s="46"/>
      <c r="Q128" s="53">
        <f t="shared" si="16"/>
        <v>1066554</v>
      </c>
    </row>
    <row r="129" spans="1:41" ht="32.25" customHeight="1" x14ac:dyDescent="0.25">
      <c r="A129" s="84"/>
      <c r="B129" s="3">
        <v>71958000</v>
      </c>
      <c r="C129" s="9" t="s">
        <v>9</v>
      </c>
      <c r="D129" s="9"/>
      <c r="E129" s="9"/>
      <c r="F129" s="52"/>
      <c r="G129" s="3"/>
      <c r="H129" s="44"/>
      <c r="I129" s="52"/>
      <c r="J129" s="86" t="s">
        <v>56</v>
      </c>
      <c r="K129" s="2" t="s">
        <v>27</v>
      </c>
      <c r="L129" s="55">
        <v>648541</v>
      </c>
      <c r="M129" s="55">
        <f t="shared" si="23"/>
        <v>648541</v>
      </c>
      <c r="N129" s="46"/>
      <c r="O129" s="46"/>
      <c r="P129" s="46"/>
      <c r="Q129" s="53">
        <f t="shared" si="16"/>
        <v>648541</v>
      </c>
    </row>
    <row r="130" spans="1:41" ht="18" customHeight="1" x14ac:dyDescent="0.25">
      <c r="A130" s="85"/>
      <c r="B130" s="3">
        <v>71958000</v>
      </c>
      <c r="C130" s="9" t="s">
        <v>9</v>
      </c>
      <c r="D130" s="9"/>
      <c r="E130" s="9"/>
      <c r="F130" s="52"/>
      <c r="G130" s="3"/>
      <c r="H130" s="44"/>
      <c r="I130" s="52"/>
      <c r="J130" s="9" t="s">
        <v>49</v>
      </c>
      <c r="K130" s="3">
        <v>21</v>
      </c>
      <c r="L130" s="55">
        <v>430251</v>
      </c>
      <c r="M130" s="55">
        <f t="shared" si="23"/>
        <v>430251</v>
      </c>
      <c r="N130" s="46"/>
      <c r="O130" s="46"/>
      <c r="P130" s="46"/>
      <c r="Q130" s="53">
        <f t="shared" si="16"/>
        <v>430251</v>
      </c>
    </row>
    <row r="131" spans="1:41" s="72" customFormat="1" ht="18" customHeight="1" x14ac:dyDescent="0.3">
      <c r="A131" s="94">
        <v>18</v>
      </c>
      <c r="B131" s="22">
        <v>71958000</v>
      </c>
      <c r="C131" s="6" t="s">
        <v>9</v>
      </c>
      <c r="D131" s="6" t="s">
        <v>9</v>
      </c>
      <c r="E131" s="6" t="s">
        <v>0</v>
      </c>
      <c r="F131" s="32">
        <v>74</v>
      </c>
      <c r="G131" s="21" t="s">
        <v>26</v>
      </c>
      <c r="H131" s="41">
        <v>2152</v>
      </c>
      <c r="I131" s="32">
        <v>83</v>
      </c>
      <c r="J131" s="86" t="s">
        <v>45</v>
      </c>
      <c r="K131" s="2" t="s">
        <v>2</v>
      </c>
      <c r="L131" s="56">
        <f>L132+L133</f>
        <v>335047</v>
      </c>
      <c r="M131" s="56">
        <f t="shared" ref="M131:P131" si="24">M132+M133</f>
        <v>20000</v>
      </c>
      <c r="N131" s="56">
        <f t="shared" si="24"/>
        <v>0</v>
      </c>
      <c r="O131" s="56">
        <f t="shared" si="24"/>
        <v>299294.64999999997</v>
      </c>
      <c r="P131" s="56">
        <f t="shared" si="24"/>
        <v>15752.35</v>
      </c>
      <c r="Q131" s="53">
        <f>M131+N131+O131+P131</f>
        <v>335046.99999999994</v>
      </c>
      <c r="R131" s="71"/>
      <c r="S131" s="71"/>
      <c r="T131" s="71"/>
      <c r="U131" s="80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5"/>
      <c r="AM131" s="71"/>
      <c r="AN131" s="71"/>
      <c r="AO131" s="71"/>
    </row>
    <row r="132" spans="1:41" s="72" customFormat="1" ht="48" customHeight="1" x14ac:dyDescent="0.3">
      <c r="A132" s="95"/>
      <c r="B132" s="22">
        <v>71958000</v>
      </c>
      <c r="C132" s="6" t="s">
        <v>9</v>
      </c>
      <c r="D132" s="86"/>
      <c r="E132" s="6"/>
      <c r="F132" s="32"/>
      <c r="G132" s="21"/>
      <c r="H132" s="41"/>
      <c r="I132" s="32"/>
      <c r="J132" s="4" t="s">
        <v>46</v>
      </c>
      <c r="K132" s="31">
        <v>20</v>
      </c>
      <c r="L132" s="55">
        <v>315047</v>
      </c>
      <c r="M132" s="55"/>
      <c r="N132" s="47"/>
      <c r="O132" s="55">
        <f>L132*0.95</f>
        <v>299294.64999999997</v>
      </c>
      <c r="P132" s="55">
        <f>L132*0.05</f>
        <v>15752.35</v>
      </c>
      <c r="Q132" s="53">
        <f>M132+N132+O132+P132</f>
        <v>315046.99999999994</v>
      </c>
      <c r="R132" s="71"/>
      <c r="S132" s="71"/>
      <c r="T132" s="71"/>
      <c r="U132" s="80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5"/>
      <c r="AM132" s="71"/>
      <c r="AN132" s="71"/>
      <c r="AO132" s="71"/>
    </row>
    <row r="133" spans="1:41" s="72" customFormat="1" ht="19.5" customHeight="1" x14ac:dyDescent="0.3">
      <c r="A133" s="95"/>
      <c r="B133" s="22">
        <v>71958000</v>
      </c>
      <c r="C133" s="6" t="s">
        <v>9</v>
      </c>
      <c r="D133" s="86"/>
      <c r="E133" s="6"/>
      <c r="F133" s="32"/>
      <c r="G133" s="21"/>
      <c r="H133" s="41"/>
      <c r="I133" s="32"/>
      <c r="J133" s="4" t="s">
        <v>69</v>
      </c>
      <c r="K133" s="11" t="s">
        <v>68</v>
      </c>
      <c r="L133" s="55">
        <v>20000</v>
      </c>
      <c r="M133" s="55">
        <f>L133</f>
        <v>20000</v>
      </c>
      <c r="N133" s="47"/>
      <c r="O133" s="55"/>
      <c r="P133" s="55"/>
      <c r="Q133" s="53">
        <f t="shared" si="16"/>
        <v>20000</v>
      </c>
      <c r="R133" s="71"/>
      <c r="S133" s="71"/>
      <c r="T133" s="71"/>
      <c r="U133" s="80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5"/>
      <c r="AM133" s="71"/>
      <c r="AN133" s="71"/>
      <c r="AO133" s="71"/>
    </row>
    <row r="134" spans="1:41" s="79" customFormat="1" ht="18" customHeight="1" x14ac:dyDescent="0.3">
      <c r="A134" s="94">
        <v>19</v>
      </c>
      <c r="B134" s="22">
        <v>71958000</v>
      </c>
      <c r="C134" s="6" t="s">
        <v>9</v>
      </c>
      <c r="D134" s="9" t="s">
        <v>9</v>
      </c>
      <c r="E134" s="6" t="s">
        <v>28</v>
      </c>
      <c r="F134" s="32" t="s">
        <v>36</v>
      </c>
      <c r="G134" s="21" t="s">
        <v>26</v>
      </c>
      <c r="H134" s="44">
        <v>6065.4</v>
      </c>
      <c r="I134" s="52">
        <v>345</v>
      </c>
      <c r="J134" s="86" t="s">
        <v>45</v>
      </c>
      <c r="K134" s="90" t="s">
        <v>2</v>
      </c>
      <c r="L134" s="55">
        <f>L135+L136</f>
        <v>604870</v>
      </c>
      <c r="M134" s="55">
        <f t="shared" ref="M134:P134" si="25">M135+M136</f>
        <v>20000</v>
      </c>
      <c r="N134" s="55">
        <f t="shared" si="25"/>
        <v>0</v>
      </c>
      <c r="O134" s="55">
        <f t="shared" si="25"/>
        <v>555626.5</v>
      </c>
      <c r="P134" s="55">
        <f t="shared" si="25"/>
        <v>29243.5</v>
      </c>
      <c r="Q134" s="53">
        <f>M134+N134+O134+P134</f>
        <v>604870</v>
      </c>
      <c r="R134" s="77"/>
      <c r="S134" s="77"/>
      <c r="T134" s="77"/>
      <c r="U134" s="78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5"/>
      <c r="AM134" s="77"/>
      <c r="AN134" s="77"/>
      <c r="AO134" s="77"/>
    </row>
    <row r="135" spans="1:41" s="79" customFormat="1" ht="48" customHeight="1" x14ac:dyDescent="0.3">
      <c r="A135" s="95"/>
      <c r="B135" s="22">
        <v>71958000</v>
      </c>
      <c r="C135" s="6" t="s">
        <v>9</v>
      </c>
      <c r="D135" s="9"/>
      <c r="E135" s="6"/>
      <c r="F135" s="32"/>
      <c r="G135" s="21"/>
      <c r="H135" s="44"/>
      <c r="I135" s="52"/>
      <c r="J135" s="4" t="s">
        <v>46</v>
      </c>
      <c r="K135" s="2">
        <v>20</v>
      </c>
      <c r="L135" s="55">
        <v>584870</v>
      </c>
      <c r="M135" s="42"/>
      <c r="N135" s="46"/>
      <c r="O135" s="55">
        <f>L135*0.95</f>
        <v>555626.5</v>
      </c>
      <c r="P135" s="55">
        <f>L135*0.05</f>
        <v>29243.5</v>
      </c>
      <c r="Q135" s="53">
        <f>M135+N135+O135+P135</f>
        <v>584870</v>
      </c>
      <c r="R135" s="77"/>
      <c r="S135" s="77"/>
      <c r="T135" s="77"/>
      <c r="U135" s="78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5"/>
      <c r="AM135" s="77"/>
      <c r="AN135" s="77"/>
      <c r="AO135" s="77"/>
    </row>
    <row r="136" spans="1:41" s="8" customFormat="1" ht="19.5" customHeight="1" x14ac:dyDescent="0.3">
      <c r="A136" s="95"/>
      <c r="B136" s="22">
        <v>71958000</v>
      </c>
      <c r="C136" s="6" t="s">
        <v>9</v>
      </c>
      <c r="D136" s="9"/>
      <c r="E136" s="6"/>
      <c r="F136" s="32"/>
      <c r="G136" s="21"/>
      <c r="H136" s="44"/>
      <c r="I136" s="52"/>
      <c r="J136" s="4" t="s">
        <v>69</v>
      </c>
      <c r="K136" s="11" t="s">
        <v>68</v>
      </c>
      <c r="L136" s="55">
        <v>20000</v>
      </c>
      <c r="M136" s="55">
        <f t="shared" ref="M136" si="26">L136</f>
        <v>20000</v>
      </c>
      <c r="N136" s="46"/>
      <c r="O136" s="55"/>
      <c r="P136" s="55"/>
      <c r="Q136" s="53">
        <f t="shared" si="16"/>
        <v>20000</v>
      </c>
      <c r="R136" s="15"/>
      <c r="S136" s="15"/>
      <c r="T136" s="15"/>
      <c r="U136" s="16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4"/>
      <c r="AM136" s="15"/>
      <c r="AN136" s="15"/>
      <c r="AO136" s="15"/>
    </row>
    <row r="137" spans="1:41" s="67" customFormat="1" ht="18" customHeight="1" x14ac:dyDescent="0.3">
      <c r="A137" s="94">
        <v>20</v>
      </c>
      <c r="B137" s="22">
        <v>71958000</v>
      </c>
      <c r="C137" s="6" t="s">
        <v>9</v>
      </c>
      <c r="D137" s="86" t="s">
        <v>9</v>
      </c>
      <c r="E137" s="6" t="s">
        <v>8</v>
      </c>
      <c r="F137" s="32">
        <v>19</v>
      </c>
      <c r="G137" s="21" t="s">
        <v>26</v>
      </c>
      <c r="H137" s="41">
        <v>4761.5</v>
      </c>
      <c r="I137" s="32">
        <v>269</v>
      </c>
      <c r="J137" s="86" t="s">
        <v>45</v>
      </c>
      <c r="K137" s="90" t="s">
        <v>2</v>
      </c>
      <c r="L137" s="55">
        <f>L138</f>
        <v>20000</v>
      </c>
      <c r="M137" s="55">
        <f t="shared" ref="M137:P137" si="27">M138</f>
        <v>20000</v>
      </c>
      <c r="N137" s="55">
        <f t="shared" si="27"/>
        <v>0</v>
      </c>
      <c r="O137" s="55">
        <f t="shared" si="27"/>
        <v>0</v>
      </c>
      <c r="P137" s="55">
        <f t="shared" si="27"/>
        <v>0</v>
      </c>
      <c r="Q137" s="53">
        <f t="shared" si="16"/>
        <v>20000</v>
      </c>
      <c r="R137" s="65"/>
      <c r="S137" s="65"/>
      <c r="T137" s="65"/>
      <c r="U137" s="66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2"/>
      <c r="AM137" s="65"/>
      <c r="AN137" s="65"/>
      <c r="AO137" s="65"/>
    </row>
    <row r="138" spans="1:41" s="76" customFormat="1" ht="19.5" customHeight="1" x14ac:dyDescent="0.3">
      <c r="A138" s="95"/>
      <c r="B138" s="3">
        <v>71958000</v>
      </c>
      <c r="C138" s="9" t="s">
        <v>9</v>
      </c>
      <c r="D138" s="4"/>
      <c r="E138" s="4"/>
      <c r="F138" s="51"/>
      <c r="G138" s="30"/>
      <c r="H138" s="43"/>
      <c r="I138" s="32"/>
      <c r="J138" s="4" t="s">
        <v>69</v>
      </c>
      <c r="K138" s="11" t="s">
        <v>68</v>
      </c>
      <c r="L138" s="55">
        <v>20000</v>
      </c>
      <c r="M138" s="53">
        <f>L138</f>
        <v>20000</v>
      </c>
      <c r="N138" s="53"/>
      <c r="O138" s="53"/>
      <c r="P138" s="53"/>
      <c r="Q138" s="53">
        <f t="shared" si="16"/>
        <v>20000</v>
      </c>
      <c r="R138" s="73"/>
      <c r="S138" s="73"/>
      <c r="T138" s="73"/>
      <c r="U138" s="74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5"/>
      <c r="AM138" s="73"/>
      <c r="AN138" s="73"/>
      <c r="AO138" s="73"/>
    </row>
    <row r="139" spans="1:41" s="69" customFormat="1" ht="18" customHeight="1" x14ac:dyDescent="0.3">
      <c r="A139" s="81">
        <v>21</v>
      </c>
      <c r="B139" s="22">
        <v>71958000</v>
      </c>
      <c r="C139" s="6" t="s">
        <v>9</v>
      </c>
      <c r="D139" s="9" t="s">
        <v>9</v>
      </c>
      <c r="E139" s="6" t="s">
        <v>11</v>
      </c>
      <c r="F139" s="32">
        <v>1</v>
      </c>
      <c r="G139" s="21" t="s">
        <v>26</v>
      </c>
      <c r="H139" s="44">
        <v>8340.7000000000007</v>
      </c>
      <c r="I139" s="52">
        <v>494</v>
      </c>
      <c r="J139" s="86" t="s">
        <v>45</v>
      </c>
      <c r="K139" s="90" t="s">
        <v>2</v>
      </c>
      <c r="L139" s="55">
        <f>L140</f>
        <v>20000</v>
      </c>
      <c r="M139" s="55">
        <f t="shared" ref="M139:P139" si="28">M140</f>
        <v>20000</v>
      </c>
      <c r="N139" s="55">
        <f t="shared" si="28"/>
        <v>0</v>
      </c>
      <c r="O139" s="55">
        <f t="shared" si="28"/>
        <v>0</v>
      </c>
      <c r="P139" s="55">
        <f t="shared" si="28"/>
        <v>0</v>
      </c>
      <c r="Q139" s="53">
        <f t="shared" si="16"/>
        <v>20000</v>
      </c>
      <c r="R139" s="68"/>
      <c r="S139" s="68"/>
      <c r="T139" s="68"/>
      <c r="U139" s="70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2"/>
      <c r="AM139" s="68"/>
      <c r="AN139" s="68"/>
      <c r="AO139" s="68"/>
    </row>
    <row r="140" spans="1:41" s="76" customFormat="1" ht="19.5" customHeight="1" x14ac:dyDescent="0.3">
      <c r="A140" s="82"/>
      <c r="B140" s="3">
        <v>71958000</v>
      </c>
      <c r="C140" s="9" t="s">
        <v>9</v>
      </c>
      <c r="D140" s="4"/>
      <c r="E140" s="4"/>
      <c r="F140" s="51"/>
      <c r="G140" s="30"/>
      <c r="H140" s="43"/>
      <c r="I140" s="32"/>
      <c r="J140" s="4" t="s">
        <v>69</v>
      </c>
      <c r="K140" s="11" t="s">
        <v>68</v>
      </c>
      <c r="L140" s="55">
        <v>20000</v>
      </c>
      <c r="M140" s="53">
        <f>L140</f>
        <v>20000</v>
      </c>
      <c r="N140" s="53"/>
      <c r="O140" s="53"/>
      <c r="P140" s="53"/>
      <c r="Q140" s="53">
        <f t="shared" ref="Q140" si="29">M140+N140+O140+P140</f>
        <v>20000</v>
      </c>
      <c r="R140" s="73"/>
      <c r="S140" s="73"/>
      <c r="T140" s="73"/>
      <c r="U140" s="74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5"/>
      <c r="AM140" s="73"/>
      <c r="AN140" s="73"/>
      <c r="AO140" s="73"/>
    </row>
    <row r="141" spans="1:41" s="67" customFormat="1" ht="18" customHeight="1" x14ac:dyDescent="0.3">
      <c r="A141" s="94">
        <v>22</v>
      </c>
      <c r="B141" s="22">
        <v>71958000</v>
      </c>
      <c r="C141" s="6" t="s">
        <v>9</v>
      </c>
      <c r="D141" s="86" t="s">
        <v>9</v>
      </c>
      <c r="E141" s="6" t="s">
        <v>59</v>
      </c>
      <c r="F141" s="32">
        <v>74</v>
      </c>
      <c r="G141" s="21" t="s">
        <v>26</v>
      </c>
      <c r="H141" s="41">
        <v>443.2</v>
      </c>
      <c r="I141" s="32">
        <v>12</v>
      </c>
      <c r="J141" s="86" t="s">
        <v>45</v>
      </c>
      <c r="K141" s="90" t="s">
        <v>2</v>
      </c>
      <c r="L141" s="55">
        <f>L142+L143</f>
        <v>1465634</v>
      </c>
      <c r="M141" s="55">
        <f>L141</f>
        <v>1465634</v>
      </c>
      <c r="N141" s="47">
        <v>0</v>
      </c>
      <c r="O141" s="47">
        <v>0</v>
      </c>
      <c r="P141" s="47">
        <v>0</v>
      </c>
      <c r="Q141" s="53">
        <f t="shared" ref="Q141:Q182" si="30">M141+N141+O141+P141</f>
        <v>1465634</v>
      </c>
      <c r="R141" s="65"/>
      <c r="S141" s="65"/>
      <c r="T141" s="65"/>
      <c r="U141" s="66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2"/>
      <c r="AM141" s="65"/>
      <c r="AN141" s="65"/>
      <c r="AO141" s="65"/>
    </row>
    <row r="142" spans="1:41" s="67" customFormat="1" ht="18" customHeight="1" x14ac:dyDescent="0.3">
      <c r="A142" s="95"/>
      <c r="B142" s="22">
        <v>71958000</v>
      </c>
      <c r="C142" s="6" t="s">
        <v>9</v>
      </c>
      <c r="D142" s="86"/>
      <c r="E142" s="6"/>
      <c r="F142" s="32"/>
      <c r="G142" s="21"/>
      <c r="H142" s="41"/>
      <c r="I142" s="32"/>
      <c r="J142" s="4" t="s">
        <v>50</v>
      </c>
      <c r="K142" s="11" t="s">
        <v>4</v>
      </c>
      <c r="L142" s="55">
        <v>1434926</v>
      </c>
      <c r="M142" s="55">
        <f t="shared" ref="M142:M143" si="31">L142</f>
        <v>1434926</v>
      </c>
      <c r="N142" s="47"/>
      <c r="O142" s="56"/>
      <c r="P142" s="47"/>
      <c r="Q142" s="53">
        <f t="shared" si="30"/>
        <v>1434926</v>
      </c>
      <c r="R142" s="65"/>
      <c r="S142" s="65"/>
      <c r="T142" s="65"/>
      <c r="U142" s="66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2"/>
      <c r="AM142" s="65"/>
      <c r="AN142" s="65"/>
      <c r="AO142" s="65"/>
    </row>
    <row r="143" spans="1:41" s="69" customFormat="1" ht="18" customHeight="1" x14ac:dyDescent="0.3">
      <c r="A143" s="96"/>
      <c r="B143" s="22">
        <v>71958000</v>
      </c>
      <c r="C143" s="6" t="s">
        <v>9</v>
      </c>
      <c r="D143" s="86"/>
      <c r="E143" s="6"/>
      <c r="F143" s="32"/>
      <c r="G143" s="21"/>
      <c r="H143" s="41"/>
      <c r="I143" s="32"/>
      <c r="J143" s="86" t="s">
        <v>49</v>
      </c>
      <c r="K143" s="2">
        <v>21</v>
      </c>
      <c r="L143" s="55">
        <v>30708</v>
      </c>
      <c r="M143" s="55">
        <f t="shared" si="31"/>
        <v>30708</v>
      </c>
      <c r="N143" s="55"/>
      <c r="O143" s="56"/>
      <c r="P143" s="56"/>
      <c r="Q143" s="53">
        <f t="shared" si="30"/>
        <v>30708</v>
      </c>
      <c r="R143" s="68"/>
      <c r="S143" s="68"/>
      <c r="T143" s="68"/>
      <c r="U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2"/>
      <c r="AM143" s="68"/>
      <c r="AN143" s="68"/>
      <c r="AO143" s="68"/>
    </row>
    <row r="144" spans="1:41" s="64" customFormat="1" ht="18" customHeight="1" x14ac:dyDescent="0.25">
      <c r="A144" s="83">
        <v>23</v>
      </c>
      <c r="B144" s="3">
        <v>71958000</v>
      </c>
      <c r="C144" s="9" t="s">
        <v>9</v>
      </c>
      <c r="D144" s="9" t="s">
        <v>9</v>
      </c>
      <c r="E144" s="9" t="s">
        <v>31</v>
      </c>
      <c r="F144" s="52" t="s">
        <v>61</v>
      </c>
      <c r="G144" s="3" t="s">
        <v>26</v>
      </c>
      <c r="H144" s="44">
        <v>2463</v>
      </c>
      <c r="I144" s="52">
        <v>93</v>
      </c>
      <c r="J144" s="86" t="s">
        <v>45</v>
      </c>
      <c r="K144" s="3" t="s">
        <v>2</v>
      </c>
      <c r="L144" s="55">
        <f>L145+L146</f>
        <v>118585</v>
      </c>
      <c r="M144" s="55">
        <f t="shared" ref="M144:P144" si="32">M145+M146</f>
        <v>20000</v>
      </c>
      <c r="N144" s="55">
        <f t="shared" si="32"/>
        <v>0</v>
      </c>
      <c r="O144" s="55">
        <f>O145+O146</f>
        <v>93655.75</v>
      </c>
      <c r="P144" s="55">
        <f t="shared" si="32"/>
        <v>4929.25</v>
      </c>
      <c r="Q144" s="53">
        <f t="shared" si="30"/>
        <v>118585</v>
      </c>
    </row>
    <row r="145" spans="1:41" s="64" customFormat="1" ht="48" customHeight="1" x14ac:dyDescent="0.25">
      <c r="A145" s="84"/>
      <c r="B145" s="3">
        <v>71958000</v>
      </c>
      <c r="C145" s="9" t="s">
        <v>9</v>
      </c>
      <c r="D145" s="9"/>
      <c r="E145" s="9"/>
      <c r="F145" s="52"/>
      <c r="G145" s="3"/>
      <c r="H145" s="44"/>
      <c r="I145" s="52"/>
      <c r="J145" s="4" t="s">
        <v>46</v>
      </c>
      <c r="K145" s="31">
        <v>20</v>
      </c>
      <c r="L145" s="55">
        <v>98585</v>
      </c>
      <c r="M145" s="46"/>
      <c r="N145" s="46"/>
      <c r="O145" s="55">
        <f>L145*0.95</f>
        <v>93655.75</v>
      </c>
      <c r="P145" s="55">
        <f>L145*0.05</f>
        <v>4929.25</v>
      </c>
      <c r="Q145" s="53">
        <f t="shared" si="30"/>
        <v>98585</v>
      </c>
    </row>
    <row r="146" spans="1:41" s="63" customFormat="1" ht="19.5" customHeight="1" x14ac:dyDescent="0.3">
      <c r="A146" s="23"/>
      <c r="B146" s="3">
        <v>71958000</v>
      </c>
      <c r="C146" s="9" t="s">
        <v>9</v>
      </c>
      <c r="D146" s="4"/>
      <c r="E146" s="4"/>
      <c r="F146" s="51"/>
      <c r="G146" s="30"/>
      <c r="H146" s="43"/>
      <c r="I146" s="32"/>
      <c r="J146" s="4" t="s">
        <v>69</v>
      </c>
      <c r="K146" s="11" t="s">
        <v>68</v>
      </c>
      <c r="L146" s="55">
        <v>20000</v>
      </c>
      <c r="M146" s="53">
        <f>L146</f>
        <v>20000</v>
      </c>
      <c r="N146" s="53"/>
      <c r="O146" s="53"/>
      <c r="P146" s="53"/>
      <c r="Q146" s="53">
        <f t="shared" si="30"/>
        <v>20000</v>
      </c>
      <c r="R146" s="61"/>
      <c r="S146" s="61"/>
      <c r="T146" s="61"/>
      <c r="U146" s="64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2"/>
      <c r="AM146" s="61"/>
      <c r="AN146" s="61"/>
      <c r="AO146" s="61"/>
    </row>
    <row r="147" spans="1:41" s="64" customFormat="1" ht="18" customHeight="1" x14ac:dyDescent="0.25">
      <c r="A147" s="83">
        <v>24</v>
      </c>
      <c r="B147" s="3">
        <v>71958000</v>
      </c>
      <c r="C147" s="9" t="s">
        <v>9</v>
      </c>
      <c r="D147" s="9" t="s">
        <v>9</v>
      </c>
      <c r="E147" s="9" t="s">
        <v>12</v>
      </c>
      <c r="F147" s="52">
        <v>36</v>
      </c>
      <c r="G147" s="3" t="s">
        <v>26</v>
      </c>
      <c r="H147" s="44">
        <v>2289.4</v>
      </c>
      <c r="I147" s="52">
        <v>100</v>
      </c>
      <c r="J147" s="86" t="s">
        <v>45</v>
      </c>
      <c r="K147" s="3" t="s">
        <v>2</v>
      </c>
      <c r="L147" s="55">
        <f>L148+L149</f>
        <v>133112</v>
      </c>
      <c r="M147" s="55">
        <f>M148+M149</f>
        <v>20000</v>
      </c>
      <c r="N147" s="55"/>
      <c r="O147" s="55">
        <f>O148+O149</f>
        <v>107456.4</v>
      </c>
      <c r="P147" s="55">
        <f t="shared" ref="P147" si="33">P148+P149</f>
        <v>5655.6</v>
      </c>
      <c r="Q147" s="53">
        <f t="shared" si="30"/>
        <v>133112</v>
      </c>
    </row>
    <row r="148" spans="1:41" s="64" customFormat="1" ht="48" customHeight="1" x14ac:dyDescent="0.25">
      <c r="A148" s="84"/>
      <c r="B148" s="3">
        <v>71958000</v>
      </c>
      <c r="C148" s="9" t="s">
        <v>9</v>
      </c>
      <c r="D148" s="9"/>
      <c r="E148" s="9"/>
      <c r="F148" s="52"/>
      <c r="G148" s="3"/>
      <c r="H148" s="44"/>
      <c r="I148" s="52"/>
      <c r="J148" s="4" t="s">
        <v>46</v>
      </c>
      <c r="K148" s="31">
        <v>20</v>
      </c>
      <c r="L148" s="55">
        <v>113112</v>
      </c>
      <c r="M148" s="46"/>
      <c r="N148" s="46"/>
      <c r="O148" s="55">
        <f>L148*0.95</f>
        <v>107456.4</v>
      </c>
      <c r="P148" s="55">
        <f>L148*0.05</f>
        <v>5655.6</v>
      </c>
      <c r="Q148" s="53">
        <f t="shared" si="30"/>
        <v>113112</v>
      </c>
    </row>
    <row r="149" spans="1:41" s="63" customFormat="1" ht="19.5" customHeight="1" x14ac:dyDescent="0.3">
      <c r="A149" s="23"/>
      <c r="B149" s="3">
        <v>71958000</v>
      </c>
      <c r="C149" s="9" t="s">
        <v>9</v>
      </c>
      <c r="D149" s="4"/>
      <c r="E149" s="4"/>
      <c r="F149" s="51"/>
      <c r="G149" s="30"/>
      <c r="H149" s="43"/>
      <c r="I149" s="32"/>
      <c r="J149" s="4" t="s">
        <v>69</v>
      </c>
      <c r="K149" s="11" t="s">
        <v>68</v>
      </c>
      <c r="L149" s="55">
        <v>20000</v>
      </c>
      <c r="M149" s="53">
        <f>L149</f>
        <v>20000</v>
      </c>
      <c r="N149" s="53"/>
      <c r="O149" s="53"/>
      <c r="P149" s="53"/>
      <c r="Q149" s="53">
        <f t="shared" si="30"/>
        <v>20000</v>
      </c>
      <c r="R149" s="61"/>
      <c r="S149" s="61"/>
      <c r="T149" s="61"/>
      <c r="U149" s="64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2"/>
      <c r="AM149" s="61"/>
      <c r="AN149" s="61"/>
      <c r="AO149" s="61"/>
    </row>
    <row r="150" spans="1:41" s="64" customFormat="1" ht="18" customHeight="1" x14ac:dyDescent="0.25">
      <c r="A150" s="83">
        <v>25</v>
      </c>
      <c r="B150" s="3">
        <v>71958000</v>
      </c>
      <c r="C150" s="9" t="s">
        <v>9</v>
      </c>
      <c r="D150" s="9" t="s">
        <v>9</v>
      </c>
      <c r="E150" s="9" t="s">
        <v>7</v>
      </c>
      <c r="F150" s="52">
        <v>14</v>
      </c>
      <c r="G150" s="3" t="s">
        <v>26</v>
      </c>
      <c r="H150" s="44">
        <v>4907.2</v>
      </c>
      <c r="I150" s="52">
        <v>236</v>
      </c>
      <c r="J150" s="86" t="s">
        <v>45</v>
      </c>
      <c r="K150" s="3" t="s">
        <v>2</v>
      </c>
      <c r="L150" s="55">
        <f>L151+L152</f>
        <v>689293</v>
      </c>
      <c r="M150" s="55">
        <f>M151+M152</f>
        <v>20000</v>
      </c>
      <c r="N150" s="55"/>
      <c r="O150" s="55">
        <f>O151+O152</f>
        <v>635828.35</v>
      </c>
      <c r="P150" s="55">
        <f t="shared" ref="P150" si="34">P151+P152</f>
        <v>33464.65</v>
      </c>
      <c r="Q150" s="53">
        <f t="shared" si="30"/>
        <v>689293</v>
      </c>
    </row>
    <row r="151" spans="1:41" s="64" customFormat="1" ht="48" customHeight="1" x14ac:dyDescent="0.25">
      <c r="A151" s="84"/>
      <c r="B151" s="3">
        <v>71958000</v>
      </c>
      <c r="C151" s="9" t="s">
        <v>9</v>
      </c>
      <c r="D151" s="9"/>
      <c r="E151" s="9"/>
      <c r="F151" s="52"/>
      <c r="G151" s="3"/>
      <c r="H151" s="44"/>
      <c r="I151" s="52"/>
      <c r="J151" s="4" t="s">
        <v>46</v>
      </c>
      <c r="K151" s="31">
        <v>20</v>
      </c>
      <c r="L151" s="55">
        <v>669293</v>
      </c>
      <c r="M151" s="46"/>
      <c r="N151" s="46"/>
      <c r="O151" s="55">
        <f>L151*0.95</f>
        <v>635828.35</v>
      </c>
      <c r="P151" s="55">
        <f>L151*0.05</f>
        <v>33464.65</v>
      </c>
      <c r="Q151" s="53">
        <f t="shared" si="30"/>
        <v>669293</v>
      </c>
    </row>
    <row r="152" spans="1:41" s="63" customFormat="1" ht="19.5" customHeight="1" x14ac:dyDescent="0.3">
      <c r="A152" s="23"/>
      <c r="B152" s="3">
        <v>71958000</v>
      </c>
      <c r="C152" s="9" t="s">
        <v>9</v>
      </c>
      <c r="D152" s="4"/>
      <c r="E152" s="4"/>
      <c r="F152" s="51"/>
      <c r="G152" s="30"/>
      <c r="H152" s="43"/>
      <c r="I152" s="32"/>
      <c r="J152" s="4" t="s">
        <v>69</v>
      </c>
      <c r="K152" s="11" t="s">
        <v>68</v>
      </c>
      <c r="L152" s="55">
        <v>20000</v>
      </c>
      <c r="M152" s="53">
        <f>L152</f>
        <v>20000</v>
      </c>
      <c r="N152" s="53"/>
      <c r="O152" s="53"/>
      <c r="P152" s="53"/>
      <c r="Q152" s="53">
        <f t="shared" si="30"/>
        <v>20000</v>
      </c>
      <c r="R152" s="61"/>
      <c r="S152" s="61"/>
      <c r="T152" s="61"/>
      <c r="U152" s="64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2"/>
      <c r="AM152" s="61"/>
      <c r="AN152" s="61"/>
      <c r="AO152" s="61"/>
    </row>
    <row r="153" spans="1:41" s="64" customFormat="1" ht="18" customHeight="1" x14ac:dyDescent="0.25">
      <c r="A153" s="83">
        <v>26</v>
      </c>
      <c r="B153" s="3">
        <v>71958000</v>
      </c>
      <c r="C153" s="9" t="s">
        <v>9</v>
      </c>
      <c r="D153" s="9" t="s">
        <v>9</v>
      </c>
      <c r="E153" s="9" t="s">
        <v>7</v>
      </c>
      <c r="F153" s="52">
        <v>24</v>
      </c>
      <c r="G153" s="3" t="s">
        <v>26</v>
      </c>
      <c r="H153" s="44">
        <v>4942</v>
      </c>
      <c r="I153" s="52">
        <v>247</v>
      </c>
      <c r="J153" s="86" t="s">
        <v>45</v>
      </c>
      <c r="K153" s="3" t="s">
        <v>2</v>
      </c>
      <c r="L153" s="55">
        <f>L154+L155</f>
        <v>689917</v>
      </c>
      <c r="M153" s="55">
        <f t="shared" ref="M153" si="35">M154+M155</f>
        <v>20000</v>
      </c>
      <c r="N153" s="55"/>
      <c r="O153" s="55">
        <f>O154+O155</f>
        <v>636421.15</v>
      </c>
      <c r="P153" s="55">
        <f t="shared" ref="P153" si="36">P154+P155</f>
        <v>33495.85</v>
      </c>
      <c r="Q153" s="53">
        <f t="shared" si="30"/>
        <v>689917</v>
      </c>
    </row>
    <row r="154" spans="1:41" s="64" customFormat="1" ht="48" customHeight="1" x14ac:dyDescent="0.25">
      <c r="A154" s="84"/>
      <c r="B154" s="3">
        <v>71958000</v>
      </c>
      <c r="C154" s="9" t="s">
        <v>9</v>
      </c>
      <c r="D154" s="9"/>
      <c r="E154" s="9"/>
      <c r="F154" s="52"/>
      <c r="G154" s="3"/>
      <c r="H154" s="44"/>
      <c r="I154" s="52"/>
      <c r="J154" s="4" t="s">
        <v>46</v>
      </c>
      <c r="K154" s="31">
        <v>20</v>
      </c>
      <c r="L154" s="55">
        <v>669917</v>
      </c>
      <c r="M154" s="46"/>
      <c r="N154" s="46"/>
      <c r="O154" s="55">
        <f>L154*0.95</f>
        <v>636421.15</v>
      </c>
      <c r="P154" s="55">
        <f>L154*0.05</f>
        <v>33495.85</v>
      </c>
      <c r="Q154" s="53">
        <f t="shared" si="30"/>
        <v>669917</v>
      </c>
    </row>
    <row r="155" spans="1:41" s="63" customFormat="1" ht="19.5" customHeight="1" x14ac:dyDescent="0.3">
      <c r="A155" s="23"/>
      <c r="B155" s="3">
        <v>71958000</v>
      </c>
      <c r="C155" s="9" t="s">
        <v>9</v>
      </c>
      <c r="D155" s="4"/>
      <c r="E155" s="4"/>
      <c r="F155" s="51"/>
      <c r="G155" s="30"/>
      <c r="H155" s="43"/>
      <c r="I155" s="32"/>
      <c r="J155" s="4" t="s">
        <v>69</v>
      </c>
      <c r="K155" s="11" t="s">
        <v>68</v>
      </c>
      <c r="L155" s="55">
        <v>20000</v>
      </c>
      <c r="M155" s="53">
        <f t="shared" ref="M155" si="37">L155</f>
        <v>20000</v>
      </c>
      <c r="N155" s="53"/>
      <c r="O155" s="53"/>
      <c r="P155" s="53"/>
      <c r="Q155" s="53">
        <f t="shared" si="30"/>
        <v>20000</v>
      </c>
      <c r="R155" s="61"/>
      <c r="S155" s="61"/>
      <c r="T155" s="61"/>
      <c r="U155" s="64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2"/>
      <c r="AM155" s="61"/>
      <c r="AN155" s="61"/>
      <c r="AO155" s="61"/>
    </row>
    <row r="156" spans="1:41" s="64" customFormat="1" ht="18" customHeight="1" x14ac:dyDescent="0.25">
      <c r="A156" s="83">
        <v>27</v>
      </c>
      <c r="B156" s="3">
        <v>71958000</v>
      </c>
      <c r="C156" s="9" t="s">
        <v>9</v>
      </c>
      <c r="D156" s="9" t="s">
        <v>9</v>
      </c>
      <c r="E156" s="9" t="s">
        <v>8</v>
      </c>
      <c r="F156" s="52">
        <v>37</v>
      </c>
      <c r="G156" s="3" t="s">
        <v>26</v>
      </c>
      <c r="H156" s="44">
        <v>2641.5</v>
      </c>
      <c r="I156" s="52">
        <v>73</v>
      </c>
      <c r="J156" s="86" t="s">
        <v>45</v>
      </c>
      <c r="K156" s="3" t="s">
        <v>2</v>
      </c>
      <c r="L156" s="55">
        <f>L157+L158</f>
        <v>135302</v>
      </c>
      <c r="M156" s="55">
        <f t="shared" ref="M156" si="38">M157+M158</f>
        <v>20000</v>
      </c>
      <c r="N156" s="55"/>
      <c r="O156" s="55">
        <f>O157+O158</f>
        <v>109536.9</v>
      </c>
      <c r="P156" s="55">
        <f t="shared" ref="P156" si="39">P157+P158</f>
        <v>5765.1</v>
      </c>
      <c r="Q156" s="53">
        <f t="shared" si="30"/>
        <v>135302</v>
      </c>
    </row>
    <row r="157" spans="1:41" s="64" customFormat="1" ht="48" customHeight="1" x14ac:dyDescent="0.25">
      <c r="A157" s="84"/>
      <c r="B157" s="3">
        <v>71958000</v>
      </c>
      <c r="C157" s="9" t="s">
        <v>9</v>
      </c>
      <c r="D157" s="9"/>
      <c r="E157" s="9"/>
      <c r="F157" s="52"/>
      <c r="G157" s="3"/>
      <c r="H157" s="44"/>
      <c r="I157" s="52"/>
      <c r="J157" s="4" t="s">
        <v>46</v>
      </c>
      <c r="K157" s="31">
        <v>20</v>
      </c>
      <c r="L157" s="55">
        <v>115302</v>
      </c>
      <c r="M157" s="46"/>
      <c r="N157" s="46"/>
      <c r="O157" s="55">
        <f>L157*0.95</f>
        <v>109536.9</v>
      </c>
      <c r="P157" s="55">
        <f>L157*0.05</f>
        <v>5765.1</v>
      </c>
      <c r="Q157" s="53">
        <f t="shared" si="30"/>
        <v>115302</v>
      </c>
    </row>
    <row r="158" spans="1:41" s="63" customFormat="1" ht="19.5" customHeight="1" x14ac:dyDescent="0.3">
      <c r="A158" s="23"/>
      <c r="B158" s="3">
        <v>71958000</v>
      </c>
      <c r="C158" s="9" t="s">
        <v>9</v>
      </c>
      <c r="D158" s="4"/>
      <c r="E158" s="4"/>
      <c r="F158" s="51"/>
      <c r="G158" s="30"/>
      <c r="H158" s="43"/>
      <c r="I158" s="32"/>
      <c r="J158" s="4" t="s">
        <v>69</v>
      </c>
      <c r="K158" s="11" t="s">
        <v>68</v>
      </c>
      <c r="L158" s="55">
        <v>20000</v>
      </c>
      <c r="M158" s="53">
        <f t="shared" ref="M158" si="40">L158</f>
        <v>20000</v>
      </c>
      <c r="N158" s="53"/>
      <c r="O158" s="53"/>
      <c r="P158" s="53"/>
      <c r="Q158" s="53">
        <f t="shared" si="30"/>
        <v>20000</v>
      </c>
      <c r="R158" s="61"/>
      <c r="S158" s="61"/>
      <c r="T158" s="61"/>
      <c r="U158" s="64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2"/>
      <c r="AM158" s="61"/>
      <c r="AN158" s="61"/>
      <c r="AO158" s="61"/>
    </row>
    <row r="159" spans="1:41" s="64" customFormat="1" ht="18" customHeight="1" x14ac:dyDescent="0.25">
      <c r="A159" s="83">
        <v>28</v>
      </c>
      <c r="B159" s="3">
        <v>71958000</v>
      </c>
      <c r="C159" s="9" t="s">
        <v>9</v>
      </c>
      <c r="D159" s="9" t="s">
        <v>9</v>
      </c>
      <c r="E159" s="9" t="s">
        <v>7</v>
      </c>
      <c r="F159" s="52">
        <v>12</v>
      </c>
      <c r="G159" s="3" t="s">
        <v>26</v>
      </c>
      <c r="H159" s="44">
        <v>5745.2</v>
      </c>
      <c r="I159" s="52">
        <v>305</v>
      </c>
      <c r="J159" s="86" t="s">
        <v>45</v>
      </c>
      <c r="K159" s="3" t="s">
        <v>2</v>
      </c>
      <c r="L159" s="55">
        <f>L160+L161</f>
        <v>747636</v>
      </c>
      <c r="M159" s="55">
        <f t="shared" ref="M159" si="41">M160+M161</f>
        <v>20000</v>
      </c>
      <c r="N159" s="55"/>
      <c r="O159" s="55">
        <f>O160+O161</f>
        <v>691254.2</v>
      </c>
      <c r="P159" s="55">
        <f t="shared" ref="P159" si="42">P160+P161</f>
        <v>36381.800000000003</v>
      </c>
      <c r="Q159" s="53">
        <f t="shared" si="30"/>
        <v>747636</v>
      </c>
    </row>
    <row r="160" spans="1:41" s="64" customFormat="1" ht="48" customHeight="1" x14ac:dyDescent="0.25">
      <c r="A160" s="84"/>
      <c r="B160" s="3">
        <v>71958000</v>
      </c>
      <c r="C160" s="9" t="s">
        <v>9</v>
      </c>
      <c r="D160" s="9"/>
      <c r="E160" s="9"/>
      <c r="F160" s="52"/>
      <c r="G160" s="3"/>
      <c r="H160" s="44"/>
      <c r="I160" s="52"/>
      <c r="J160" s="4" t="s">
        <v>46</v>
      </c>
      <c r="K160" s="31">
        <v>20</v>
      </c>
      <c r="L160" s="55">
        <v>727636</v>
      </c>
      <c r="M160" s="46"/>
      <c r="N160" s="46"/>
      <c r="O160" s="55">
        <f>L160*0.95</f>
        <v>691254.2</v>
      </c>
      <c r="P160" s="55">
        <f>L160*0.05</f>
        <v>36381.800000000003</v>
      </c>
      <c r="Q160" s="53">
        <f t="shared" si="30"/>
        <v>727636</v>
      </c>
    </row>
    <row r="161" spans="1:41" s="63" customFormat="1" ht="19.5" customHeight="1" x14ac:dyDescent="0.3">
      <c r="A161" s="23"/>
      <c r="B161" s="3">
        <v>71958000</v>
      </c>
      <c r="C161" s="9" t="s">
        <v>9</v>
      </c>
      <c r="D161" s="4"/>
      <c r="E161" s="4"/>
      <c r="F161" s="51"/>
      <c r="G161" s="30"/>
      <c r="H161" s="43"/>
      <c r="I161" s="32"/>
      <c r="J161" s="4" t="s">
        <v>69</v>
      </c>
      <c r="K161" s="11" t="s">
        <v>68</v>
      </c>
      <c r="L161" s="55">
        <v>20000</v>
      </c>
      <c r="M161" s="53">
        <f t="shared" ref="M161" si="43">L161</f>
        <v>20000</v>
      </c>
      <c r="N161" s="53"/>
      <c r="O161" s="53"/>
      <c r="P161" s="53"/>
      <c r="Q161" s="53">
        <f t="shared" si="30"/>
        <v>20000</v>
      </c>
      <c r="R161" s="61"/>
      <c r="S161" s="61"/>
      <c r="T161" s="61"/>
      <c r="U161" s="64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2"/>
      <c r="AM161" s="61"/>
      <c r="AN161" s="61"/>
      <c r="AO161" s="61"/>
    </row>
    <row r="162" spans="1:41" s="64" customFormat="1" ht="18" customHeight="1" x14ac:dyDescent="0.25">
      <c r="A162" s="83">
        <v>29</v>
      </c>
      <c r="B162" s="3">
        <v>71958000</v>
      </c>
      <c r="C162" s="9" t="s">
        <v>9</v>
      </c>
      <c r="D162" s="9" t="s">
        <v>9</v>
      </c>
      <c r="E162" s="9" t="s">
        <v>62</v>
      </c>
      <c r="F162" s="52">
        <v>103</v>
      </c>
      <c r="G162" s="3" t="s">
        <v>26</v>
      </c>
      <c r="H162" s="44">
        <v>5743.6</v>
      </c>
      <c r="I162" s="52">
        <v>212</v>
      </c>
      <c r="J162" s="86" t="s">
        <v>45</v>
      </c>
      <c r="K162" s="3" t="s">
        <v>2</v>
      </c>
      <c r="L162" s="55">
        <f>L163+L164</f>
        <v>89180</v>
      </c>
      <c r="M162" s="55">
        <f t="shared" ref="M162" si="44">M163+M164</f>
        <v>20000</v>
      </c>
      <c r="N162" s="55"/>
      <c r="O162" s="55">
        <f>O163+O164</f>
        <v>65721</v>
      </c>
      <c r="P162" s="55">
        <f t="shared" ref="P162" si="45">P163+P164</f>
        <v>3459</v>
      </c>
      <c r="Q162" s="53">
        <f t="shared" si="30"/>
        <v>89180</v>
      </c>
    </row>
    <row r="163" spans="1:41" s="64" customFormat="1" ht="48" customHeight="1" x14ac:dyDescent="0.25">
      <c r="A163" s="84"/>
      <c r="B163" s="3">
        <v>71958000</v>
      </c>
      <c r="C163" s="9" t="s">
        <v>9</v>
      </c>
      <c r="D163" s="9"/>
      <c r="E163" s="9"/>
      <c r="F163" s="52"/>
      <c r="G163" s="3"/>
      <c r="H163" s="44"/>
      <c r="I163" s="52"/>
      <c r="J163" s="4" t="s">
        <v>46</v>
      </c>
      <c r="K163" s="31">
        <v>20</v>
      </c>
      <c r="L163" s="55">
        <v>69180</v>
      </c>
      <c r="M163" s="46"/>
      <c r="N163" s="46"/>
      <c r="O163" s="55">
        <f>L163*0.95</f>
        <v>65721</v>
      </c>
      <c r="P163" s="55">
        <f>L163*0.05</f>
        <v>3459</v>
      </c>
      <c r="Q163" s="53">
        <f t="shared" si="30"/>
        <v>69180</v>
      </c>
    </row>
    <row r="164" spans="1:41" s="63" customFormat="1" ht="19.5" customHeight="1" x14ac:dyDescent="0.3">
      <c r="A164" s="23"/>
      <c r="B164" s="3">
        <v>71958000</v>
      </c>
      <c r="C164" s="9" t="s">
        <v>9</v>
      </c>
      <c r="D164" s="4"/>
      <c r="E164" s="4"/>
      <c r="F164" s="51"/>
      <c r="G164" s="30"/>
      <c r="H164" s="43"/>
      <c r="I164" s="32"/>
      <c r="J164" s="4" t="s">
        <v>69</v>
      </c>
      <c r="K164" s="11" t="s">
        <v>68</v>
      </c>
      <c r="L164" s="55">
        <v>20000</v>
      </c>
      <c r="M164" s="53">
        <f t="shared" ref="M164" si="46">L164</f>
        <v>20000</v>
      </c>
      <c r="N164" s="53"/>
      <c r="O164" s="53"/>
      <c r="P164" s="53"/>
      <c r="Q164" s="53">
        <f t="shared" si="30"/>
        <v>20000</v>
      </c>
      <c r="R164" s="61"/>
      <c r="S164" s="61"/>
      <c r="T164" s="61"/>
      <c r="U164" s="64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2"/>
      <c r="AM164" s="61"/>
      <c r="AN164" s="61"/>
      <c r="AO164" s="61"/>
    </row>
    <row r="165" spans="1:41" s="64" customFormat="1" ht="18" customHeight="1" x14ac:dyDescent="0.25">
      <c r="A165" s="83">
        <v>30</v>
      </c>
      <c r="B165" s="3">
        <v>71958000</v>
      </c>
      <c r="C165" s="9" t="s">
        <v>9</v>
      </c>
      <c r="D165" s="9" t="s">
        <v>9</v>
      </c>
      <c r="E165" s="9" t="s">
        <v>42</v>
      </c>
      <c r="F165" s="52">
        <v>18</v>
      </c>
      <c r="G165" s="3" t="s">
        <v>26</v>
      </c>
      <c r="H165" s="44">
        <v>2461.8000000000002</v>
      </c>
      <c r="I165" s="52">
        <v>122</v>
      </c>
      <c r="J165" s="86" t="s">
        <v>45</v>
      </c>
      <c r="K165" s="3" t="s">
        <v>2</v>
      </c>
      <c r="L165" s="55">
        <f>L166+L167</f>
        <v>490624</v>
      </c>
      <c r="M165" s="55">
        <f t="shared" ref="M165" si="47">M166+M167</f>
        <v>20000</v>
      </c>
      <c r="N165" s="55"/>
      <c r="O165" s="55">
        <f>O166+O167</f>
        <v>447092.8</v>
      </c>
      <c r="P165" s="55">
        <f t="shared" ref="P165" si="48">P166+P167</f>
        <v>23531.200000000001</v>
      </c>
      <c r="Q165" s="53">
        <f t="shared" si="30"/>
        <v>490624</v>
      </c>
    </row>
    <row r="166" spans="1:41" s="64" customFormat="1" ht="48" customHeight="1" x14ac:dyDescent="0.25">
      <c r="A166" s="84"/>
      <c r="B166" s="3">
        <v>71958000</v>
      </c>
      <c r="C166" s="9" t="s">
        <v>9</v>
      </c>
      <c r="D166" s="9"/>
      <c r="E166" s="9"/>
      <c r="F166" s="52"/>
      <c r="G166" s="3"/>
      <c r="H166" s="44"/>
      <c r="I166" s="52"/>
      <c r="J166" s="4" t="s">
        <v>46</v>
      </c>
      <c r="K166" s="31">
        <v>20</v>
      </c>
      <c r="L166" s="55">
        <v>470624</v>
      </c>
      <c r="M166" s="46"/>
      <c r="N166" s="46"/>
      <c r="O166" s="55">
        <f>L166*0.95</f>
        <v>447092.8</v>
      </c>
      <c r="P166" s="55">
        <f>L166*0.05</f>
        <v>23531.200000000001</v>
      </c>
      <c r="Q166" s="53">
        <f t="shared" si="30"/>
        <v>470624</v>
      </c>
    </row>
    <row r="167" spans="1:41" s="63" customFormat="1" ht="19.5" customHeight="1" x14ac:dyDescent="0.3">
      <c r="A167" s="23"/>
      <c r="B167" s="3">
        <v>71958000</v>
      </c>
      <c r="C167" s="9" t="s">
        <v>9</v>
      </c>
      <c r="D167" s="4"/>
      <c r="E167" s="4"/>
      <c r="F167" s="51"/>
      <c r="G167" s="30"/>
      <c r="H167" s="43"/>
      <c r="I167" s="32"/>
      <c r="J167" s="4" t="s">
        <v>69</v>
      </c>
      <c r="K167" s="11" t="s">
        <v>68</v>
      </c>
      <c r="L167" s="55">
        <v>20000</v>
      </c>
      <c r="M167" s="53">
        <f t="shared" ref="M167" si="49">L167</f>
        <v>20000</v>
      </c>
      <c r="N167" s="53"/>
      <c r="O167" s="53"/>
      <c r="P167" s="53"/>
      <c r="Q167" s="53">
        <f t="shared" si="30"/>
        <v>20000</v>
      </c>
      <c r="R167" s="61"/>
      <c r="S167" s="61"/>
      <c r="T167" s="61"/>
      <c r="U167" s="64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2"/>
      <c r="AM167" s="61"/>
      <c r="AN167" s="61"/>
      <c r="AO167" s="61"/>
    </row>
    <row r="168" spans="1:41" s="64" customFormat="1" ht="18" customHeight="1" x14ac:dyDescent="0.25">
      <c r="A168" s="83">
        <v>31</v>
      </c>
      <c r="B168" s="3">
        <v>71958000</v>
      </c>
      <c r="C168" s="9" t="s">
        <v>9</v>
      </c>
      <c r="D168" s="9" t="s">
        <v>9</v>
      </c>
      <c r="E168" s="9" t="s">
        <v>8</v>
      </c>
      <c r="F168" s="52">
        <v>28</v>
      </c>
      <c r="G168" s="3" t="s">
        <v>26</v>
      </c>
      <c r="H168" s="44">
        <v>3302.4</v>
      </c>
      <c r="I168" s="52">
        <v>185</v>
      </c>
      <c r="J168" s="86" t="s">
        <v>45</v>
      </c>
      <c r="K168" s="3" t="s">
        <v>2</v>
      </c>
      <c r="L168" s="55">
        <f>L169+L170</f>
        <v>544653</v>
      </c>
      <c r="M168" s="55">
        <f t="shared" ref="M168" si="50">M169+M170</f>
        <v>20000</v>
      </c>
      <c r="N168" s="55"/>
      <c r="O168" s="55">
        <f>O169+O170</f>
        <v>498420.35</v>
      </c>
      <c r="P168" s="55">
        <f t="shared" ref="P168" si="51">P169+P170</f>
        <v>26232.65</v>
      </c>
      <c r="Q168" s="53">
        <f t="shared" si="30"/>
        <v>544653</v>
      </c>
    </row>
    <row r="169" spans="1:41" s="64" customFormat="1" ht="48" customHeight="1" x14ac:dyDescent="0.25">
      <c r="A169" s="84"/>
      <c r="B169" s="3">
        <v>71958000</v>
      </c>
      <c r="C169" s="9" t="s">
        <v>9</v>
      </c>
      <c r="D169" s="9"/>
      <c r="E169" s="9"/>
      <c r="F169" s="52"/>
      <c r="G169" s="3"/>
      <c r="H169" s="44"/>
      <c r="I169" s="52"/>
      <c r="J169" s="4" t="s">
        <v>46</v>
      </c>
      <c r="K169" s="31">
        <v>20</v>
      </c>
      <c r="L169" s="55">
        <v>524653</v>
      </c>
      <c r="M169" s="46"/>
      <c r="N169" s="46"/>
      <c r="O169" s="55">
        <f>L169*0.95</f>
        <v>498420.35</v>
      </c>
      <c r="P169" s="55">
        <f>L169*0.05</f>
        <v>26232.65</v>
      </c>
      <c r="Q169" s="53">
        <f t="shared" si="30"/>
        <v>524653</v>
      </c>
    </row>
    <row r="170" spans="1:41" s="63" customFormat="1" ht="19.5" customHeight="1" x14ac:dyDescent="0.3">
      <c r="A170" s="23"/>
      <c r="B170" s="3">
        <v>71958000</v>
      </c>
      <c r="C170" s="9" t="s">
        <v>9</v>
      </c>
      <c r="D170" s="4"/>
      <c r="E170" s="4"/>
      <c r="F170" s="51"/>
      <c r="G170" s="30"/>
      <c r="H170" s="43"/>
      <c r="I170" s="32"/>
      <c r="J170" s="4" t="s">
        <v>69</v>
      </c>
      <c r="K170" s="11" t="s">
        <v>68</v>
      </c>
      <c r="L170" s="55">
        <v>20000</v>
      </c>
      <c r="M170" s="53">
        <f t="shared" ref="M170" si="52">L170</f>
        <v>20000</v>
      </c>
      <c r="N170" s="53"/>
      <c r="O170" s="53"/>
      <c r="P170" s="53"/>
      <c r="Q170" s="53">
        <f t="shared" si="30"/>
        <v>20000</v>
      </c>
      <c r="R170" s="61"/>
      <c r="S170" s="61"/>
      <c r="T170" s="61"/>
      <c r="U170" s="64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2"/>
      <c r="AM170" s="61"/>
      <c r="AN170" s="61"/>
      <c r="AO170" s="61"/>
    </row>
    <row r="171" spans="1:41" s="64" customFormat="1" ht="18" customHeight="1" x14ac:dyDescent="0.25">
      <c r="A171" s="83">
        <v>32</v>
      </c>
      <c r="B171" s="3">
        <v>71958000</v>
      </c>
      <c r="C171" s="9" t="s">
        <v>9</v>
      </c>
      <c r="D171" s="9" t="s">
        <v>9</v>
      </c>
      <c r="E171" s="9" t="s">
        <v>8</v>
      </c>
      <c r="F171" s="52">
        <v>54</v>
      </c>
      <c r="G171" s="3" t="s">
        <v>26</v>
      </c>
      <c r="H171" s="44">
        <v>1641.3</v>
      </c>
      <c r="I171" s="52">
        <v>86</v>
      </c>
      <c r="J171" s="86" t="s">
        <v>45</v>
      </c>
      <c r="K171" s="3" t="s">
        <v>2</v>
      </c>
      <c r="L171" s="55">
        <f>L172+L173</f>
        <v>182098</v>
      </c>
      <c r="M171" s="55">
        <f t="shared" ref="M171" si="53">M172+M173</f>
        <v>20000</v>
      </c>
      <c r="N171" s="55"/>
      <c r="O171" s="55">
        <f>O172+O173</f>
        <v>153993.1</v>
      </c>
      <c r="P171" s="55">
        <f t="shared" ref="P171" si="54">P172+P173</f>
        <v>8104.9000000000005</v>
      </c>
      <c r="Q171" s="53">
        <f t="shared" si="30"/>
        <v>182098</v>
      </c>
    </row>
    <row r="172" spans="1:41" s="64" customFormat="1" ht="48" customHeight="1" x14ac:dyDescent="0.25">
      <c r="A172" s="84"/>
      <c r="B172" s="3">
        <v>71958000</v>
      </c>
      <c r="C172" s="9" t="s">
        <v>9</v>
      </c>
      <c r="D172" s="9"/>
      <c r="E172" s="9"/>
      <c r="F172" s="52"/>
      <c r="G172" s="3"/>
      <c r="H172" s="44"/>
      <c r="I172" s="52"/>
      <c r="J172" s="4" t="s">
        <v>46</v>
      </c>
      <c r="K172" s="31">
        <v>20</v>
      </c>
      <c r="L172" s="55">
        <v>162098</v>
      </c>
      <c r="M172" s="46"/>
      <c r="N172" s="46"/>
      <c r="O172" s="55">
        <f>L172*0.95</f>
        <v>153993.1</v>
      </c>
      <c r="P172" s="55">
        <f>L172*0.05</f>
        <v>8104.9000000000005</v>
      </c>
      <c r="Q172" s="53">
        <f t="shared" si="30"/>
        <v>162098</v>
      </c>
    </row>
    <row r="173" spans="1:41" s="63" customFormat="1" ht="19.5" customHeight="1" x14ac:dyDescent="0.3">
      <c r="A173" s="23"/>
      <c r="B173" s="3">
        <v>71958000</v>
      </c>
      <c r="C173" s="9" t="s">
        <v>9</v>
      </c>
      <c r="D173" s="4"/>
      <c r="E173" s="4"/>
      <c r="F173" s="51"/>
      <c r="G173" s="30"/>
      <c r="H173" s="43"/>
      <c r="I173" s="32"/>
      <c r="J173" s="4" t="s">
        <v>69</v>
      </c>
      <c r="K173" s="11" t="s">
        <v>68</v>
      </c>
      <c r="L173" s="55">
        <v>20000</v>
      </c>
      <c r="M173" s="53">
        <f t="shared" ref="M173" si="55">L173</f>
        <v>20000</v>
      </c>
      <c r="N173" s="53"/>
      <c r="O173" s="53"/>
      <c r="P173" s="53"/>
      <c r="Q173" s="53">
        <f t="shared" si="30"/>
        <v>20000</v>
      </c>
      <c r="R173" s="61"/>
      <c r="S173" s="61"/>
      <c r="T173" s="61"/>
      <c r="U173" s="64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2"/>
      <c r="AM173" s="61"/>
      <c r="AN173" s="61"/>
      <c r="AO173" s="61"/>
    </row>
    <row r="174" spans="1:41" s="64" customFormat="1" ht="18" customHeight="1" x14ac:dyDescent="0.25">
      <c r="A174" s="83">
        <v>33</v>
      </c>
      <c r="B174" s="3">
        <v>71958000</v>
      </c>
      <c r="C174" s="9" t="s">
        <v>9</v>
      </c>
      <c r="D174" s="9" t="s">
        <v>9</v>
      </c>
      <c r="E174" s="9" t="s">
        <v>8</v>
      </c>
      <c r="F174" s="52" t="s">
        <v>63</v>
      </c>
      <c r="G174" s="3" t="s">
        <v>26</v>
      </c>
      <c r="H174" s="44">
        <v>1641.9</v>
      </c>
      <c r="I174" s="52">
        <v>85</v>
      </c>
      <c r="J174" s="86" t="s">
        <v>45</v>
      </c>
      <c r="K174" s="3" t="s">
        <v>2</v>
      </c>
      <c r="L174" s="55">
        <f>L175+L176</f>
        <v>182012</v>
      </c>
      <c r="M174" s="55">
        <f t="shared" ref="M174" si="56">M175+M176</f>
        <v>20000</v>
      </c>
      <c r="N174" s="55"/>
      <c r="O174" s="55">
        <f>O175+O176</f>
        <v>153911.4</v>
      </c>
      <c r="P174" s="55">
        <f t="shared" ref="P174" si="57">P175+P176</f>
        <v>8100.6</v>
      </c>
      <c r="Q174" s="53">
        <f t="shared" si="30"/>
        <v>182012</v>
      </c>
    </row>
    <row r="175" spans="1:41" s="64" customFormat="1" ht="48" customHeight="1" x14ac:dyDescent="0.25">
      <c r="A175" s="84"/>
      <c r="B175" s="3">
        <v>71958000</v>
      </c>
      <c r="C175" s="9" t="s">
        <v>9</v>
      </c>
      <c r="D175" s="9"/>
      <c r="E175" s="9"/>
      <c r="F175" s="52"/>
      <c r="G175" s="3"/>
      <c r="H175" s="44"/>
      <c r="I175" s="52"/>
      <c r="J175" s="4" t="s">
        <v>46</v>
      </c>
      <c r="K175" s="31">
        <v>20</v>
      </c>
      <c r="L175" s="55">
        <v>162012</v>
      </c>
      <c r="M175" s="46"/>
      <c r="N175" s="46"/>
      <c r="O175" s="55">
        <f>L175*0.95</f>
        <v>153911.4</v>
      </c>
      <c r="P175" s="55">
        <f>L175*0.05</f>
        <v>8100.6</v>
      </c>
      <c r="Q175" s="53">
        <f t="shared" si="30"/>
        <v>162012</v>
      </c>
    </row>
    <row r="176" spans="1:41" s="63" customFormat="1" ht="19.5" customHeight="1" x14ac:dyDescent="0.3">
      <c r="A176" s="23"/>
      <c r="B176" s="3">
        <v>71958000</v>
      </c>
      <c r="C176" s="9" t="s">
        <v>9</v>
      </c>
      <c r="D176" s="4"/>
      <c r="E176" s="4"/>
      <c r="F176" s="51"/>
      <c r="G176" s="30"/>
      <c r="H176" s="43"/>
      <c r="I176" s="32"/>
      <c r="J176" s="4" t="s">
        <v>69</v>
      </c>
      <c r="K176" s="11" t="s">
        <v>68</v>
      </c>
      <c r="L176" s="55">
        <v>20000</v>
      </c>
      <c r="M176" s="53">
        <f t="shared" ref="M176" si="58">L176</f>
        <v>20000</v>
      </c>
      <c r="N176" s="53"/>
      <c r="O176" s="53"/>
      <c r="P176" s="53"/>
      <c r="Q176" s="53">
        <f t="shared" si="30"/>
        <v>20000</v>
      </c>
      <c r="R176" s="61"/>
      <c r="S176" s="61"/>
      <c r="T176" s="61"/>
      <c r="U176" s="64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2"/>
      <c r="AM176" s="61"/>
      <c r="AN176" s="61"/>
      <c r="AO176" s="61"/>
    </row>
    <row r="177" spans="1:41" s="64" customFormat="1" ht="18" customHeight="1" x14ac:dyDescent="0.25">
      <c r="A177" s="83">
        <v>34</v>
      </c>
      <c r="B177" s="3">
        <v>71958000</v>
      </c>
      <c r="C177" s="9" t="s">
        <v>9</v>
      </c>
      <c r="D177" s="9" t="s">
        <v>9</v>
      </c>
      <c r="E177" s="9" t="s">
        <v>8</v>
      </c>
      <c r="F177" s="52" t="s">
        <v>64</v>
      </c>
      <c r="G177" s="3" t="s">
        <v>26</v>
      </c>
      <c r="H177" s="44">
        <v>1633.6</v>
      </c>
      <c r="I177" s="52">
        <v>88</v>
      </c>
      <c r="J177" s="86" t="s">
        <v>45</v>
      </c>
      <c r="K177" s="3" t="s">
        <v>2</v>
      </c>
      <c r="L177" s="55">
        <f>L178+L179</f>
        <v>182051</v>
      </c>
      <c r="M177" s="55">
        <f t="shared" ref="M177" si="59">M178+M179</f>
        <v>20000</v>
      </c>
      <c r="N177" s="55"/>
      <c r="O177" s="55">
        <f>O178+O179</f>
        <v>153948.44999999998</v>
      </c>
      <c r="P177" s="55">
        <f t="shared" ref="P177" si="60">P178+P179</f>
        <v>8102.55</v>
      </c>
      <c r="Q177" s="53">
        <f t="shared" si="30"/>
        <v>182050.99999999997</v>
      </c>
    </row>
    <row r="178" spans="1:41" s="64" customFormat="1" ht="48" customHeight="1" x14ac:dyDescent="0.25">
      <c r="A178" s="84"/>
      <c r="B178" s="3">
        <v>71958000</v>
      </c>
      <c r="C178" s="9" t="s">
        <v>9</v>
      </c>
      <c r="D178" s="9"/>
      <c r="E178" s="9"/>
      <c r="F178" s="52"/>
      <c r="G178" s="3"/>
      <c r="H178" s="44"/>
      <c r="I178" s="52"/>
      <c r="J178" s="4" t="s">
        <v>46</v>
      </c>
      <c r="K178" s="31">
        <v>20</v>
      </c>
      <c r="L178" s="55">
        <v>162051</v>
      </c>
      <c r="M178" s="46"/>
      <c r="N178" s="46"/>
      <c r="O178" s="55">
        <f>L178*0.95</f>
        <v>153948.44999999998</v>
      </c>
      <c r="P178" s="55">
        <f>L178*0.05</f>
        <v>8102.55</v>
      </c>
      <c r="Q178" s="53">
        <f t="shared" si="30"/>
        <v>162050.99999999997</v>
      </c>
    </row>
    <row r="179" spans="1:41" s="63" customFormat="1" ht="19.5" customHeight="1" x14ac:dyDescent="0.3">
      <c r="A179" s="23"/>
      <c r="B179" s="3">
        <v>71958000</v>
      </c>
      <c r="C179" s="9" t="s">
        <v>9</v>
      </c>
      <c r="D179" s="4"/>
      <c r="E179" s="4"/>
      <c r="F179" s="51"/>
      <c r="G179" s="30"/>
      <c r="H179" s="43"/>
      <c r="I179" s="32"/>
      <c r="J179" s="4" t="s">
        <v>69</v>
      </c>
      <c r="K179" s="11" t="s">
        <v>68</v>
      </c>
      <c r="L179" s="55">
        <v>20000</v>
      </c>
      <c r="M179" s="53">
        <f t="shared" ref="M179" si="61">L179</f>
        <v>20000</v>
      </c>
      <c r="N179" s="53"/>
      <c r="O179" s="53"/>
      <c r="P179" s="53"/>
      <c r="Q179" s="53">
        <f t="shared" si="30"/>
        <v>20000</v>
      </c>
      <c r="R179" s="61"/>
      <c r="S179" s="61"/>
      <c r="T179" s="61"/>
      <c r="U179" s="64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2"/>
      <c r="AM179" s="61"/>
      <c r="AN179" s="61"/>
      <c r="AO179" s="61"/>
    </row>
    <row r="180" spans="1:41" s="64" customFormat="1" ht="18" customHeight="1" x14ac:dyDescent="0.25">
      <c r="A180" s="83">
        <v>35</v>
      </c>
      <c r="B180" s="3">
        <v>71958000</v>
      </c>
      <c r="C180" s="9" t="s">
        <v>9</v>
      </c>
      <c r="D180" s="9" t="s">
        <v>9</v>
      </c>
      <c r="E180" s="9" t="s">
        <v>59</v>
      </c>
      <c r="F180" s="52">
        <v>50</v>
      </c>
      <c r="G180" s="3" t="s">
        <v>26</v>
      </c>
      <c r="H180" s="44">
        <v>3237</v>
      </c>
      <c r="I180" s="52">
        <v>120</v>
      </c>
      <c r="J180" s="86" t="s">
        <v>45</v>
      </c>
      <c r="K180" s="3" t="s">
        <v>2</v>
      </c>
      <c r="L180" s="55">
        <f>L181+L182</f>
        <v>545855</v>
      </c>
      <c r="M180" s="55">
        <f t="shared" ref="M180" si="62">M181+M182</f>
        <v>20000</v>
      </c>
      <c r="N180" s="55"/>
      <c r="O180" s="55">
        <f>O181+O182</f>
        <v>499562.25</v>
      </c>
      <c r="P180" s="55">
        <f t="shared" ref="P180" si="63">P181+P182</f>
        <v>26292.75</v>
      </c>
      <c r="Q180" s="53">
        <f t="shared" si="30"/>
        <v>545855</v>
      </c>
    </row>
    <row r="181" spans="1:41" s="64" customFormat="1" ht="48" customHeight="1" x14ac:dyDescent="0.25">
      <c r="A181" s="84"/>
      <c r="B181" s="3">
        <v>71958000</v>
      </c>
      <c r="C181" s="9" t="s">
        <v>9</v>
      </c>
      <c r="D181" s="9"/>
      <c r="E181" s="9"/>
      <c r="F181" s="52"/>
      <c r="G181" s="3"/>
      <c r="H181" s="44"/>
      <c r="I181" s="52"/>
      <c r="J181" s="4" t="s">
        <v>46</v>
      </c>
      <c r="K181" s="31">
        <v>20</v>
      </c>
      <c r="L181" s="55">
        <v>525855</v>
      </c>
      <c r="M181" s="46"/>
      <c r="N181" s="46"/>
      <c r="O181" s="55">
        <f>L181*0.95</f>
        <v>499562.25</v>
      </c>
      <c r="P181" s="55">
        <f>L181*0.05</f>
        <v>26292.75</v>
      </c>
      <c r="Q181" s="53">
        <f t="shared" si="30"/>
        <v>525855</v>
      </c>
    </row>
    <row r="182" spans="1:41" s="63" customFormat="1" ht="19.5" customHeight="1" x14ac:dyDescent="0.3">
      <c r="A182" s="23"/>
      <c r="B182" s="3">
        <v>71958000</v>
      </c>
      <c r="C182" s="9" t="s">
        <v>9</v>
      </c>
      <c r="D182" s="4"/>
      <c r="E182" s="4"/>
      <c r="F182" s="51"/>
      <c r="G182" s="30"/>
      <c r="H182" s="43"/>
      <c r="I182" s="32"/>
      <c r="J182" s="4" t="s">
        <v>69</v>
      </c>
      <c r="K182" s="11" t="s">
        <v>68</v>
      </c>
      <c r="L182" s="55">
        <v>20000</v>
      </c>
      <c r="M182" s="53">
        <f t="shared" ref="M182" si="64">L182</f>
        <v>20000</v>
      </c>
      <c r="N182" s="53"/>
      <c r="O182" s="53"/>
      <c r="P182" s="53"/>
      <c r="Q182" s="53">
        <f t="shared" si="30"/>
        <v>20000</v>
      </c>
      <c r="R182" s="61"/>
      <c r="S182" s="61"/>
      <c r="T182" s="61"/>
      <c r="U182" s="64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2"/>
      <c r="AM182" s="61"/>
      <c r="AN182" s="61"/>
      <c r="AO182" s="61"/>
    </row>
  </sheetData>
  <autoFilter ref="A11:AP182"/>
  <mergeCells count="28">
    <mergeCell ref="A12:E12"/>
    <mergeCell ref="B13:I13"/>
    <mergeCell ref="A137:A138"/>
    <mergeCell ref="A141:A143"/>
    <mergeCell ref="A69:A76"/>
    <mergeCell ref="A134:A136"/>
    <mergeCell ref="A131:A133"/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P7:P9"/>
    <mergeCell ref="Q7:Q9"/>
    <mergeCell ref="I6:I10"/>
    <mergeCell ref="J6:K9"/>
    <mergeCell ref="L6:L9"/>
    <mergeCell ref="H6:H10"/>
    <mergeCell ref="G7:G10"/>
    <mergeCell ref="B6:B10"/>
    <mergeCell ref="C6:C10"/>
    <mergeCell ref="O7:O9"/>
    <mergeCell ref="A6:A10"/>
  </mergeCells>
  <pageMargins left="1.1811023622047245" right="0.39370078740157483" top="0.78740157480314965" bottom="0.78740157480314965" header="0" footer="0"/>
  <pageSetup paperSize="9" scale="34" fitToHeight="100" orientation="landscape" useFirstPageNumber="1" r:id="rId1"/>
  <headerFooter differentFirst="1">
    <oddHeader>&amp;C&amp;P</oddHeader>
  </headerFooter>
  <rowBreaks count="3" manualBreakCount="3">
    <brk id="50" max="16" man="1"/>
    <brk id="101" max="16" man="1"/>
    <brk id="14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изменение</vt:lpstr>
      <vt:lpstr>изменение!Заголовки_для_печати</vt:lpstr>
      <vt:lpstr>изменение!Область_печати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2018-10-03T04:34:07Z</cp:lastPrinted>
  <dcterms:created xsi:type="dcterms:W3CDTF">2015-06-18T05:00:26Z</dcterms:created>
  <dcterms:modified xsi:type="dcterms:W3CDTF">2018-12-27T09:20:02Z</dcterms:modified>
</cp:coreProperties>
</file>